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bpengenharia-my.sharepoint.com/personal/mariane_mbpengenharia_onmicrosoft_com/Documents/Escritório_Projetos/Prefeitura_Sideropolis/UBS_Alto_Rio_Maina/Planilhas/"/>
    </mc:Choice>
  </mc:AlternateContent>
  <xr:revisionPtr revIDLastSave="69" documentId="11_7E44F7047FBE8CC046A53C9C4DA521DE4125A807" xr6:coauthVersionLast="43" xr6:coauthVersionMax="43" xr10:uidLastSave="{39CF71F2-6BE1-41FA-B609-BE90A844477E}"/>
  <bookViews>
    <workbookView xWindow="-120" yWindow="-120" windowWidth="20730" windowHeight="11160" activeTab="1" xr2:uid="{00000000-000D-0000-FFFF-FFFF00000000}"/>
  </bookViews>
  <sheets>
    <sheet name="Orçamento Sintético" sheetId="1" r:id="rId1"/>
    <sheet name="CRONOGRAM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8" i="2" l="1"/>
  <c r="M38" i="2"/>
  <c r="L38" i="2"/>
  <c r="K38" i="2"/>
  <c r="J38" i="2"/>
  <c r="I38" i="2"/>
  <c r="H38" i="2"/>
  <c r="G38" i="2"/>
  <c r="F38" i="2"/>
  <c r="E38" i="2"/>
  <c r="C19" i="2"/>
  <c r="H20" i="2" s="1"/>
  <c r="C21" i="2"/>
  <c r="E22" i="2" s="1"/>
  <c r="C23" i="2"/>
  <c r="H24" i="2" s="1"/>
  <c r="C25" i="2"/>
  <c r="C27" i="2"/>
  <c r="F28" i="2" s="1"/>
  <c r="C29" i="2"/>
  <c r="L30" i="2" s="1"/>
  <c r="C31" i="2"/>
  <c r="C33" i="2"/>
  <c r="C35" i="2"/>
  <c r="G36" i="2" s="1"/>
  <c r="K36" i="2"/>
  <c r="C15" i="2"/>
  <c r="J16" i="2" s="1"/>
  <c r="C17" i="2"/>
  <c r="N36" i="2"/>
  <c r="K16" i="2" l="1"/>
  <c r="L16" i="2"/>
  <c r="M16" i="2"/>
  <c r="E24" i="2"/>
  <c r="G22" i="2"/>
  <c r="H22" i="2"/>
  <c r="E28" i="2"/>
  <c r="K30" i="2"/>
  <c r="H36" i="2"/>
  <c r="L36" i="2"/>
  <c r="E36" i="2"/>
  <c r="I36" i="2"/>
  <c r="M36" i="2"/>
  <c r="F36" i="2"/>
  <c r="J36" i="2"/>
  <c r="C13" i="2"/>
  <c r="C11" i="2"/>
  <c r="C9" i="2"/>
  <c r="C7" i="2"/>
  <c r="B35" i="2"/>
  <c r="B33" i="2"/>
  <c r="B31" i="2"/>
  <c r="B29" i="2"/>
  <c r="B27" i="2"/>
  <c r="B25" i="2"/>
  <c r="B23" i="2"/>
  <c r="B21" i="2"/>
  <c r="B19" i="2"/>
  <c r="B17" i="2"/>
  <c r="B15" i="2"/>
  <c r="B13" i="2"/>
  <c r="B11" i="2"/>
  <c r="B9" i="2"/>
  <c r="L34" i="2"/>
  <c r="K34" i="2"/>
  <c r="M32" i="2"/>
  <c r="N32" i="2" s="1"/>
  <c r="N26" i="2"/>
  <c r="L24" i="2"/>
  <c r="J20" i="2"/>
  <c r="G14" i="2" l="1"/>
  <c r="F14" i="2"/>
  <c r="E12" i="2"/>
  <c r="F12" i="2"/>
  <c r="G18" i="2"/>
  <c r="L20" i="2"/>
  <c r="J22" i="2"/>
  <c r="I24" i="2"/>
  <c r="K20" i="2"/>
  <c r="H18" i="2"/>
  <c r="K22" i="2"/>
  <c r="M24" i="2"/>
  <c r="K26" i="2"/>
  <c r="L28" i="2"/>
  <c r="L26" i="2"/>
  <c r="H34" i="2"/>
  <c r="I16" i="2"/>
  <c r="M30" i="2"/>
  <c r="J24" i="2"/>
  <c r="M28" i="2"/>
  <c r="N30" i="2"/>
  <c r="I34" i="2"/>
  <c r="M34" i="2"/>
  <c r="H14" i="2"/>
  <c r="E8" i="2"/>
  <c r="E10" i="2"/>
  <c r="I14" i="2"/>
  <c r="I20" i="2"/>
  <c r="L22" i="2"/>
  <c r="K24" i="2"/>
  <c r="M26" i="2"/>
  <c r="N28" i="2"/>
  <c r="G30" i="2"/>
  <c r="J34" i="2"/>
  <c r="N34" i="2"/>
  <c r="I22" i="2"/>
  <c r="J26" i="2"/>
  <c r="C38" i="2" l="1"/>
  <c r="D11" i="2" l="1"/>
  <c r="E39" i="2"/>
  <c r="K39" i="2"/>
  <c r="D13" i="2"/>
  <c r="D23" i="2"/>
  <c r="D19" i="2"/>
  <c r="D7" i="2"/>
  <c r="J39" i="2"/>
  <c r="L39" i="2"/>
  <c r="D25" i="2"/>
  <c r="D15" i="2"/>
  <c r="F39" i="2"/>
  <c r="N39" i="2"/>
  <c r="H39" i="2"/>
  <c r="D33" i="2"/>
  <c r="D35" i="2"/>
  <c r="G39" i="2"/>
  <c r="M39" i="2"/>
  <c r="D9" i="2"/>
  <c r="D29" i="2"/>
  <c r="D17" i="2"/>
  <c r="D31" i="2"/>
  <c r="D21" i="2"/>
  <c r="D27" i="2"/>
  <c r="I39" i="2"/>
  <c r="D38" i="2" l="1"/>
</calcChain>
</file>

<file path=xl/sharedStrings.xml><?xml version="1.0" encoding="utf-8"?>
<sst xmlns="http://schemas.openxmlformats.org/spreadsheetml/2006/main" count="2203" uniqueCount="1234">
  <si>
    <t>Obra</t>
  </si>
  <si>
    <t>Bancos</t>
  </si>
  <si>
    <t>B.D.I.</t>
  </si>
  <si>
    <t>Encargos Sociais</t>
  </si>
  <si>
    <t xml:space="preserve">SINAPI - 02/2023 - Santa Catarina
SBC - 02/2023 - Santa Catarina
ORSE - 11/2022 - Sergipe
IOPES - 01/2023 - Espírito Santo
SIURB - 07/2022 - São Paulo
SUDECAP - 12/2022 - Minas Gerais
CPOS - 11/2022 - São Paulo
AGESUL - 01/2023 - Mato Grosso do Sul
EMOP - 01/2023 - Rio de Janeiro
</t>
  </si>
  <si>
    <t>23,54%</t>
  </si>
  <si>
    <t>Não Desonerado: embutido nos preços unitário dos insumos de mão de obra, de acordo com as bases.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</si>
  <si>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</si>
  <si>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</si>
  <si>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</si>
  <si>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</si>
  <si>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</si>
  <si>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</si>
  <si>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</si>
  <si>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</si>
  <si>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</si>
  <si>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</si>
  <si>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</si>
  <si>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</si>
  <si>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INICIAIS</t>
  </si>
  <si>
    <t xml:space="preserve"> 1.1 </t>
  </si>
  <si>
    <t xml:space="preserve"> 00000396 </t>
  </si>
  <si>
    <t>Próprio</t>
  </si>
  <si>
    <t>PLACA DE OBRA EM LONA COM IMPRESSÃO DIGITAL - FORNECIMENTO E INSTALAÇÃO - (REF SINAPI 74209/001)</t>
  </si>
  <si>
    <t>m²</t>
  </si>
  <si>
    <t xml:space="preserve"> 1.2 </t>
  </si>
  <si>
    <t xml:space="preserve"> 00000426 </t>
  </si>
  <si>
    <t>Tapume de obra com compensado de madeira de 6mm e estrutura em pinus - fornecimento e instalação</t>
  </si>
  <si>
    <t xml:space="preserve"> 1.3 </t>
  </si>
  <si>
    <t xml:space="preserve"> 93208 </t>
  </si>
  <si>
    <t>SINAPI</t>
  </si>
  <si>
    <t>EXECUÇÃO DE ALMOXARIFADO EM CANTEIRO DE OBRA EM CHAPA DE MADEIRA COMPENSADA, INCLUSO PRATELEIRAS. AF_02/2016</t>
  </si>
  <si>
    <t xml:space="preserve"> 1.4 </t>
  </si>
  <si>
    <t xml:space="preserve"> 93212 </t>
  </si>
  <si>
    <t>EXECUÇÃO DE SANITÁRIO E VESTIÁRIO EM CANTEIRO DE OBRA EM CHAPA DE MADEIRA COMPENSADA, NÃO INCLUSO MOBILIÁRIO. AF_02/2016</t>
  </si>
  <si>
    <t xml:space="preserve"> 1.5 </t>
  </si>
  <si>
    <t xml:space="preserve"> 95649 </t>
  </si>
  <si>
    <t>KIT CAVALETE PARA MEDIÇÃO DE ÁGUA - ENTRADA INDIVIDUALIZADA, EM CPVC DN 28 (1"), PARA 2 MEDIDORES - FORNECIMENTO E INSTALAÇÃO (EXCLUSIVE HIDRÔMETRO). AF_11/2016</t>
  </si>
  <si>
    <t>UN</t>
  </si>
  <si>
    <t xml:space="preserve"> 1.6 </t>
  </si>
  <si>
    <t xml:space="preserve"> 99059 </t>
  </si>
  <si>
    <t>LOCACAO CONVENCIONAL DE OBRA, UTILIZANDO GABARITO DE TÁBUAS CORRIDAS PONTALETADAS A CADA 2,00M -  2 UTILIZAÇÕES. AF_10/2018</t>
  </si>
  <si>
    <t>M</t>
  </si>
  <si>
    <t xml:space="preserve"> 1.7 </t>
  </si>
  <si>
    <t xml:space="preserve"> 00000050 </t>
  </si>
  <si>
    <t>ENTRADA DE ENERGIA ELÉTRICA, AÉREA, MONOFÁSICA, COM CAIXA DE SOBREPOR, CABO DE 10 MM2 E DISJUNTOR DIN 50, INCLUSO POSTE - FORNECIMENTO E INSTALAÇÃO</t>
  </si>
  <si>
    <t>unid</t>
  </si>
  <si>
    <t xml:space="preserve"> 2 </t>
  </si>
  <si>
    <t>DEMOLIÇÕES E RETIRADAS</t>
  </si>
  <si>
    <t xml:space="preserve"> 2.1 </t>
  </si>
  <si>
    <t xml:space="preserve"> 97622 </t>
  </si>
  <si>
    <t>DEMOLIÇÃO DE ALVENARIA DE BLOCO FURADO, DE FORMA MANUAL, SEM REAPROVEITAMENTO. AF_12/2017</t>
  </si>
  <si>
    <t>m³</t>
  </si>
  <si>
    <t xml:space="preserve"> 2.2 </t>
  </si>
  <si>
    <t xml:space="preserve"> 00000424 </t>
  </si>
  <si>
    <t>DEMOLIÇÃO DE CERCA DE ARAME GALVANIZADO E MOURÕES DE CONCRETO S/ REMOÇÃO (REF. SINAPI 85379)</t>
  </si>
  <si>
    <t xml:space="preserve"> 2.3 </t>
  </si>
  <si>
    <t xml:space="preserve"> 00000425 </t>
  </si>
  <si>
    <t>CARGA MANUAL DE ENTULHO EM CAMINHÃO DE 6M³ (REF. SINAPI 72897)</t>
  </si>
  <si>
    <t>M³</t>
  </si>
  <si>
    <t xml:space="preserve"> 2.4 </t>
  </si>
  <si>
    <t xml:space="preserve"> 97913 </t>
  </si>
  <si>
    <t>TRANSPORTE COM CAMINHÃO BASCULANTE DE 6 M³, EM VIA URBANA EM REVESTIMENTO PRIMÁRIO (UNIDADE: M3XKM). AF_07/2020 - DMT 10KM</t>
  </si>
  <si>
    <t>M3XKM</t>
  </si>
  <si>
    <t xml:space="preserve"> 3 </t>
  </si>
  <si>
    <t>INFRAESTRUTURA</t>
  </si>
  <si>
    <t xml:space="preserve"> 3.1 </t>
  </si>
  <si>
    <t>SAPATAS E PESCOÇOS</t>
  </si>
  <si>
    <t xml:space="preserve"> 3.1.1 </t>
  </si>
  <si>
    <t xml:space="preserve"> 96523 </t>
  </si>
  <si>
    <t>ESCAVAÇÃO MANUAL PARA BLOCO DE COROAMENTO OU SAPATA (INCLUINDO ESCAVAÇÃO PARA COLOCAÇÃO DE FÔRMAS). AF_06/2017</t>
  </si>
  <si>
    <t xml:space="preserve"> 3.1.2 </t>
  </si>
  <si>
    <t xml:space="preserve"> 93382 </t>
  </si>
  <si>
    <t>REATERRO MANUAL DE VALAS COM COMPACTAÇÃO MECANIZADA. AF_04/2016</t>
  </si>
  <si>
    <t xml:space="preserve"> 3.1.3 </t>
  </si>
  <si>
    <t xml:space="preserve"> 96546 </t>
  </si>
  <si>
    <t>ARMAÇÃO DE BLOCO, VIGA BALDRAME OU SAPATA UTILIZANDO AÇO CA-50 DE 10 MM - MONTAGEM. AF_06/2017</t>
  </si>
  <si>
    <t>KG</t>
  </si>
  <si>
    <t xml:space="preserve"> 3.1.4 </t>
  </si>
  <si>
    <t xml:space="preserve"> 96547 </t>
  </si>
  <si>
    <t>ARMAÇÃO DE BLOCO, VIGA BALDRAME OU SAPATA UTILIZANDO AÇO CA-50 DE 12,5 MM - MONTAGEM. AF_06/2017</t>
  </si>
  <si>
    <t xml:space="preserve"> 3.1.5 </t>
  </si>
  <si>
    <t xml:space="preserve"> 96543 </t>
  </si>
  <si>
    <t>ARMAÇÃO DE BLOCO, VIGA BALDRAME E SAPATA UTILIZANDO AÇO CA-60 DE 5 MM - MONTAGEM. AF_06/2017</t>
  </si>
  <si>
    <t xml:space="preserve"> 3.1.6 </t>
  </si>
  <si>
    <t xml:space="preserve"> 00000051 </t>
  </si>
  <si>
    <t>Concreto usinado de 25MPa, slump = 100 +/- 20mm, incluso bombeamento com lança e adensamento.</t>
  </si>
  <si>
    <t xml:space="preserve"> 3.1.7 </t>
  </si>
  <si>
    <t xml:space="preserve"> 94962 </t>
  </si>
  <si>
    <t>CONCRETO MAGRO PARA LASTRO, TRAÇO 1:4,5:4,5 (EM MASSA SECA DE CIMENTO/ AREIA MÉDIA/ BRITA 1) - PREPARO MECÂNICO COM BETONEIRA 400 L. AF_05/2021</t>
  </si>
  <si>
    <t xml:space="preserve"> 3.1.8 </t>
  </si>
  <si>
    <t xml:space="preserve"> 96532 </t>
  </si>
  <si>
    <t>FABRICAÇÃO, MONTAGEM E DESMONTAGEM DE FÔRMA PARA SAPATA, EM MADEIRA SERRADA, E=25 MM, 2 UTILIZAÇÕES. AF_06/2017</t>
  </si>
  <si>
    <t xml:space="preserve"> 4 </t>
  </si>
  <si>
    <t>SUPRAESTRUTURA</t>
  </si>
  <si>
    <t xml:space="preserve"> 4.1 </t>
  </si>
  <si>
    <t>VIGAS BALDRAME</t>
  </si>
  <si>
    <t xml:space="preserve"> 4.1.1 </t>
  </si>
  <si>
    <t xml:space="preserve"> 96525 </t>
  </si>
  <si>
    <t>ESCAVAÇÃO MECANIZADA PARA VIGA BALDRAME COM MINI-ESCAVADEIRA (INCLUINDO ESCAVAÇÃO PARA COLOCAÇÃO DE FÔRMAS). AF_06/2017</t>
  </si>
  <si>
    <t xml:space="preserve"> 4.1.2 </t>
  </si>
  <si>
    <t xml:space="preserve"> 00000052 </t>
  </si>
  <si>
    <t>LONA PLASTICA PESADA PRETA, E = 150 MICRA - fornecimento e instalação</t>
  </si>
  <si>
    <t xml:space="preserve"> 4.1.3 </t>
  </si>
  <si>
    <t xml:space="preserve"> 96545 </t>
  </si>
  <si>
    <t>ARMAÇÃO DE BLOCO, VIGA BALDRAME OU SAPATA UTILIZANDO AÇO CA-50 DE 8 MM - MONTAGEM. AF_06/2017</t>
  </si>
  <si>
    <t xml:space="preserve"> 4.1.4 </t>
  </si>
  <si>
    <t xml:space="preserve"> 4.1.5 </t>
  </si>
  <si>
    <t xml:space="preserve"> 4.1.6 </t>
  </si>
  <si>
    <t xml:space="preserve"> 100324 </t>
  </si>
  <si>
    <t>LASTRO COM MATERIAL GRANULAR (PEDRA BRITADA N.1 E PEDRA BRITADA N.2), APLICADO EM PISOS OU LAJES SOBRE SOLO, ESPESSURA DE *10 CM*. AF_07/2019</t>
  </si>
  <si>
    <t xml:space="preserve"> 4.1.7 </t>
  </si>
  <si>
    <t xml:space="preserve"> 4.1.8 </t>
  </si>
  <si>
    <t xml:space="preserve"> 98557 </t>
  </si>
  <si>
    <t>IMPERMEABILIZAÇÃO DE SUPERFÍCIE COM EMULSÃO ASFÁLTICA, 2 DEMÃOS AF_06/2018</t>
  </si>
  <si>
    <t xml:space="preserve"> 4.2 </t>
  </si>
  <si>
    <t>PILARES</t>
  </si>
  <si>
    <t xml:space="preserve"> 4.2.1 </t>
  </si>
  <si>
    <t xml:space="preserve"> 92760 </t>
  </si>
  <si>
    <t>ARMAÇÃO DE PILAR OU VIGA DE ESTRUTURA CONVENCIONAL DE CONCRETO ARMADO UTILIZANDO AÇO CA-50 DE 6,3 MM - MONTAGEM. AF_06/2022</t>
  </si>
  <si>
    <t xml:space="preserve"> 4.2.2 </t>
  </si>
  <si>
    <t xml:space="preserve"> 92762 </t>
  </si>
  <si>
    <t>ARMAÇÃO DE PILAR OU VIGA DE ESTRUTURA CONVENCIONAL DE CONCRETO ARMADO UTILIZANDO AÇO CA-50 DE 10,0 MM - MONTAGEM. AF_06/2022</t>
  </si>
  <si>
    <t xml:space="preserve"> 4.2.3 </t>
  </si>
  <si>
    <t xml:space="preserve"> 92763 </t>
  </si>
  <si>
    <t>ARMAÇÃO DE PILAR OU VIGA DE ESTRUTURA CONVENCIONAL DE CONCRETO ARMADO UTILIZANDO AÇO CA-50 DE 12,5 MM - MONTAGEM. AF_06/2022</t>
  </si>
  <si>
    <t xml:space="preserve"> 4.2.4 </t>
  </si>
  <si>
    <t xml:space="preserve"> 92759 </t>
  </si>
  <si>
    <t>ARMAÇÃO DE PILAR OU VIGA DE ESTRUTURA CONVENCIONAL DE CONCRETO ARMADO UTILIZANDO AÇO CA-60 DE 5,0 MM - MONTAGEM. AF_06/2022</t>
  </si>
  <si>
    <t xml:space="preserve"> 4.2.5 </t>
  </si>
  <si>
    <t xml:space="preserve"> 92411 </t>
  </si>
  <si>
    <t>MONTAGEM E DESMONTAGEM DE FÔRMA DE PILARES RETANGULARES E ESTRUTURAS SIMILARES, PÉ-DIREITO SIMPLES, EM MADEIRA SERRADA, 2 UTILIZAÇÕES. AF_09/2020</t>
  </si>
  <si>
    <t xml:space="preserve"> 4.2.6 </t>
  </si>
  <si>
    <t xml:space="preserve"> 4.3 </t>
  </si>
  <si>
    <t>VIGAS</t>
  </si>
  <si>
    <t xml:space="preserve"> 4.3.1 </t>
  </si>
  <si>
    <t>PAVIMENTO COBERTURA (+2,96M)</t>
  </si>
  <si>
    <t xml:space="preserve"> 4.3.1.1 </t>
  </si>
  <si>
    <t xml:space="preserve"> 4.3.1.2 </t>
  </si>
  <si>
    <t xml:space="preserve"> 92761 </t>
  </si>
  <si>
    <t>ARMAÇÃO DE PILAR OU VIGA DE ESTRUTURA CONVENCIONAL DE CONCRETO ARMADO UTILIZANDO AÇO CA-50 DE 8,0 MM - MONTAGEM. AF_06/2022</t>
  </si>
  <si>
    <t xml:space="preserve"> 4.3.1.3 </t>
  </si>
  <si>
    <t xml:space="preserve"> 4.3.1.4 </t>
  </si>
  <si>
    <t xml:space="preserve"> 4.3.1.5 </t>
  </si>
  <si>
    <t xml:space="preserve"> 4.3.1.6 </t>
  </si>
  <si>
    <t xml:space="preserve"> 92447 </t>
  </si>
  <si>
    <t>MONTAGEM E DESMONTAGEM DE FÔRMA DE VIGA, ESCORAMENTO COM PONTALETE DE MADEIRA, PÉ-DIREITO SIMPLES, EM MADEIRA SERRADA, 2 UTILIZAÇÕES. AF_09/2020</t>
  </si>
  <si>
    <t xml:space="preserve"> 4.3.1.7 </t>
  </si>
  <si>
    <t xml:space="preserve"> 4.3.2 </t>
  </si>
  <si>
    <t>PAVIMENTO "TOPO FRENTE"</t>
  </si>
  <si>
    <t xml:space="preserve"> 4.3.2.1 </t>
  </si>
  <si>
    <t xml:space="preserve"> 4.3.2.2 </t>
  </si>
  <si>
    <t xml:space="preserve"> 4.3.2.3 </t>
  </si>
  <si>
    <t xml:space="preserve"> 4.3.2.4 </t>
  </si>
  <si>
    <t xml:space="preserve"> 4.3.2.5 </t>
  </si>
  <si>
    <t xml:space="preserve"> 4.3.2.6 </t>
  </si>
  <si>
    <t xml:space="preserve"> 4.3.3 </t>
  </si>
  <si>
    <t>PAVIMENTO "TOPO CAIXA D'ÁGUA (+5,46M)</t>
  </si>
  <si>
    <t xml:space="preserve"> 4.3.3.1 </t>
  </si>
  <si>
    <t xml:space="preserve"> 4.3.3.2 </t>
  </si>
  <si>
    <t xml:space="preserve"> 4.3.3.3 </t>
  </si>
  <si>
    <t xml:space="preserve"> 4.3.3.4 </t>
  </si>
  <si>
    <t xml:space="preserve"> 4.4 </t>
  </si>
  <si>
    <t>LAJES</t>
  </si>
  <si>
    <t xml:space="preserve"> 4.4.1 </t>
  </si>
  <si>
    <t>LAJES TÉRREO (0,00M)</t>
  </si>
  <si>
    <t xml:space="preserve"> 4.4.1.1 </t>
  </si>
  <si>
    <t xml:space="preserve"> 00000055 </t>
  </si>
  <si>
    <t>LAJE PRÉ-MOLDADA UNIDIRECIONAL, BIAPOIADA, PARA PISO, ENCHIMENTO EM CERÂMICA, VIGOTA TRELIÇADA H12, + 4CM DE CAPA DE CONCRETO, EXCLUSIVE CONCRETAGEM E ARMADURAS - fornecimento e instalação</t>
  </si>
  <si>
    <t xml:space="preserve"> 4.4.1.2 </t>
  </si>
  <si>
    <t xml:space="preserve"> 92769 </t>
  </si>
  <si>
    <t>ARMAÇÃO DE LAJE DE ESTRUTURA CONVENCIONAL DE CONCRETO ARMADO UTILIZANDO AÇO CA-50 DE 6,3 MM - MONTAGEM. AF_06/2022</t>
  </si>
  <si>
    <t xml:space="preserve"> 4.4.1.3 </t>
  </si>
  <si>
    <t xml:space="preserve"> 00000053 </t>
  </si>
  <si>
    <t>Tela aço soldada nervurada CA-60, Q-196, malha 10x10cm, diâmetro de 5mm, 2,45mx6,0m - fornecimento e instalação</t>
  </si>
  <si>
    <t xml:space="preserve"> 4.4.1.4 </t>
  </si>
  <si>
    <t xml:space="preserve"> 4.4.1.5 </t>
  </si>
  <si>
    <t xml:space="preserve"> 101792 </t>
  </si>
  <si>
    <t>ESCORAMENTO DE FÔRMAS DE LAJE EM MADEIRA NÃO APARELHADA, PÉ-DIREITO SIMPLES, INCLUSO TRAVAMENTO, 4 UTILIZAÇÕES. AF_09/2020</t>
  </si>
  <si>
    <t xml:space="preserve"> 4.4.2 </t>
  </si>
  <si>
    <t>LAJE COBERTURA (+2,96M)</t>
  </si>
  <si>
    <t xml:space="preserve"> 4.4.2.1 </t>
  </si>
  <si>
    <t xml:space="preserve"> 00000264 </t>
  </si>
  <si>
    <t>LAJE PRÉ-MOLDADA UNIDIRECIONAL, BIAPOIADA, PARA FORRO, ENCHIMENTO EM CERÂMICA, VIGOTA TRELIÇADA H8 + 4CM DE CAPA DE CONCRETO, EXCLUSIVE CONCRETAGEM E ARMADURAS - fornecimento e instalação</t>
  </si>
  <si>
    <t xml:space="preserve"> 4.4.2.2 </t>
  </si>
  <si>
    <t xml:space="preserve"> 4.4.2.3 </t>
  </si>
  <si>
    <t xml:space="preserve"> 4.4.2.4 </t>
  </si>
  <si>
    <t xml:space="preserve"> 92770 </t>
  </si>
  <si>
    <t>ARMAÇÃO DE LAJE DE ESTRUTURA CONVENCIONAL DE CONCRETO ARMADO UTILIZANDO AÇO CA-50 DE 8,0 MM - MONTAGEM. AF_06/2022</t>
  </si>
  <si>
    <t xml:space="preserve"> 4.4.2.5 </t>
  </si>
  <si>
    <t xml:space="preserve"> 92767 </t>
  </si>
  <si>
    <t>ARMAÇÃO DE LAJE DE ESTRUTURA CONVENCIONAL DE CONCRETO ARMADO UTILIZANDO AÇO CA-60 DE 4,2 MM - MONTAGEM. AF_06/2022</t>
  </si>
  <si>
    <t xml:space="preserve"> 4.4.2.6 </t>
  </si>
  <si>
    <t xml:space="preserve"> 4.4.2.7 </t>
  </si>
  <si>
    <t xml:space="preserve"> 4.4.2.8 </t>
  </si>
  <si>
    <t xml:space="preserve"> 92271 </t>
  </si>
  <si>
    <t>FABRICAÇÃO DE FÔRMA PARA LAJES, EM MADEIRA SERRADA, E=25 MM. AF_09/2020</t>
  </si>
  <si>
    <t xml:space="preserve"> 4.4.2.9 </t>
  </si>
  <si>
    <t xml:space="preserve"> 4.4.3 </t>
  </si>
  <si>
    <t>PAVIMENTO TOPO FRENTE (+3,70M)</t>
  </si>
  <si>
    <t xml:space="preserve"> 4.4.3.1 </t>
  </si>
  <si>
    <t xml:space="preserve"> 4.4.3.2 </t>
  </si>
  <si>
    <t xml:space="preserve"> 4.4.3.3 </t>
  </si>
  <si>
    <t xml:space="preserve"> 4.4.3.4 </t>
  </si>
  <si>
    <t xml:space="preserve"> 4.4.4 </t>
  </si>
  <si>
    <t>TAMPA SUMIDOURO</t>
  </si>
  <si>
    <t xml:space="preserve"> 4.4.4.1 </t>
  </si>
  <si>
    <t xml:space="preserve"> 00000263 </t>
  </si>
  <si>
    <t>LAJE PRÉ-MOLDADA UNIDIRECIONAL, BIAPOIADA, PARA FORRO, ENCHIMENTO EM CERÂMICA, VIGOTA TRELIÇADA H12, + 4CM DE CAPA DE CONCRETO, EXCLUSIVE CONCRETAGEM E ARMADURAS - fornecimento e instalação</t>
  </si>
  <si>
    <t xml:space="preserve"> 4.4.4.2 </t>
  </si>
  <si>
    <t xml:space="preserve"> 4.4.4.3 </t>
  </si>
  <si>
    <t xml:space="preserve"> 4.4.4.4 </t>
  </si>
  <si>
    <t xml:space="preserve"> 4.4.4.5 </t>
  </si>
  <si>
    <t xml:space="preserve"> 4.4.4.6 </t>
  </si>
  <si>
    <t xml:space="preserve"> 4.4.4.7 </t>
  </si>
  <si>
    <t xml:space="preserve"> 4.4.5 </t>
  </si>
  <si>
    <t>TAMPA E FUNDO COMPRESSOR</t>
  </si>
  <si>
    <t xml:space="preserve"> 4.4.5.1 </t>
  </si>
  <si>
    <t xml:space="preserve"> 4.4.5.2 </t>
  </si>
  <si>
    <t xml:space="preserve"> 4.4.5.3 </t>
  </si>
  <si>
    <t xml:space="preserve"> 4.4.5.4 </t>
  </si>
  <si>
    <t xml:space="preserve"> 4.4.5.5 </t>
  </si>
  <si>
    <t xml:space="preserve"> 4.4.5.6 </t>
  </si>
  <si>
    <t xml:space="preserve"> 4.4.5.7 </t>
  </si>
  <si>
    <t xml:space="preserve"> 4.5 </t>
  </si>
  <si>
    <t>PLATIBANDA</t>
  </si>
  <si>
    <t xml:space="preserve"> 4.5.1 </t>
  </si>
  <si>
    <t xml:space="preserve"> 040328 </t>
  </si>
  <si>
    <t>SBC</t>
  </si>
  <si>
    <t>ESTRUTURA METALICA ACO TRELICADO-MONTAGEM E INSTALACAO</t>
  </si>
  <si>
    <t xml:space="preserve"> 4.5.2 </t>
  </si>
  <si>
    <t xml:space="preserve"> 4.5.3 </t>
  </si>
  <si>
    <t xml:space="preserve"> 92270 </t>
  </si>
  <si>
    <t>FABRICAÇÃO DE FÔRMA PARA VIGAS, COM MADEIRA SERRADA, E = 25 MM. AF_09/2020</t>
  </si>
  <si>
    <t xml:space="preserve"> 4.5.4 </t>
  </si>
  <si>
    <t xml:space="preserve"> 5 </t>
  </si>
  <si>
    <t>COBERTURAS</t>
  </si>
  <si>
    <t xml:space="preserve"> 5.1 </t>
  </si>
  <si>
    <t>COBERTURA PRINCIPAL</t>
  </si>
  <si>
    <t xml:space="preserve"> 5.1.1 </t>
  </si>
  <si>
    <t xml:space="preserve"> 94228 </t>
  </si>
  <si>
    <t>CALHA EM CHAPA DE AÇO GALVANIZADO NÚMERO 24, DESENVOLVIMENTO DE 50 CM, INCLUSO TRANSPORTE VERTICAL. AF_07/2019</t>
  </si>
  <si>
    <t xml:space="preserve"> 5.1.2 </t>
  </si>
  <si>
    <t xml:space="preserve"> 94231 </t>
  </si>
  <si>
    <t>RUFO EM CHAPA DE AÇO GALVANIZADO NÚMERO 24, CORTE DE 25 CM, INCLUSO TRANSPORTE VERTICAL. AF_07/2019</t>
  </si>
  <si>
    <t xml:space="preserve"> 5.1.3 </t>
  </si>
  <si>
    <t xml:space="preserve"> 98546 </t>
  </si>
  <si>
    <t>IMPERMEABILIZAÇÃO DE SUPERFÍCIE COM MANTA ASFÁLTICA, UMA CAMADA, INCLUSIVE APLICAÇÃO DE PRIMER ASFÁLTICO, E=3MM. AF_06/2018</t>
  </si>
  <si>
    <t xml:space="preserve"> 5.1.4 </t>
  </si>
  <si>
    <t xml:space="preserve"> 101979 </t>
  </si>
  <si>
    <t>CHAPIM (RUFO CAPA) EM AÇO GALVANIZADO, CORTE 33. AF_11/2020</t>
  </si>
  <si>
    <t xml:space="preserve"> 5.1.5 </t>
  </si>
  <si>
    <t xml:space="preserve"> 94216 </t>
  </si>
  <si>
    <t>TELHAMENTO COM TELHA METÁLICA TERMOACÚSTICA, CONFORME ESPECIFICAÇÃO DE PROJETO, INCLUSO IÇAMENTO. AF_07/2019</t>
  </si>
  <si>
    <t xml:space="preserve"> 5.1.6 </t>
  </si>
  <si>
    <t xml:space="preserve"> 00000480 </t>
  </si>
  <si>
    <t>Estrutura metálica para cobertura com telha termoacústica, conforme especificação de projeto, pintura com 2 demãos de esmalte sintético - fornecimento e instalação</t>
  </si>
  <si>
    <t xml:space="preserve"> 5.2 </t>
  </si>
  <si>
    <t>COBERTURA POLICARBONATO</t>
  </si>
  <si>
    <t xml:space="preserve"> 5.2.1 </t>
  </si>
  <si>
    <t xml:space="preserve"> 16.32.120 </t>
  </si>
  <si>
    <t>CPOS</t>
  </si>
  <si>
    <t>Cobertura plana em chapa de policarbonato alveolar de 10 mm, incluso trama metálica e acessórios de fixação, conforme especificação de projeto - fornecimento e instalação</t>
  </si>
  <si>
    <t xml:space="preserve"> 6 </t>
  </si>
  <si>
    <t>ALVENARIAS E FECHAMENTOS</t>
  </si>
  <si>
    <t xml:space="preserve"> 6.1 </t>
  </si>
  <si>
    <t xml:space="preserve"> 103324 </t>
  </si>
  <si>
    <t>ALVENARIA DE VEDAÇÃO DE BLOCOS CERÂMICOS FURADOS NA VERTICAL DE 14X19X39 CM (ESPESSURA 14 CM) E ARGAMASSA DE ASSENTAMENTO COM PREPARO EM BETONEIRA. AF_12/2021</t>
  </si>
  <si>
    <t xml:space="preserve"> 6.2 </t>
  </si>
  <si>
    <t xml:space="preserve"> 103330 </t>
  </si>
  <si>
    <t>ALVENARIA DE VEDAÇÃO DE BLOCOS CERÂMICOS FURADOS NA HORIZONTAL DE 11,5X19X19 CM (ESPESSURA 11,5 CM) E ARGAMASSA DE ASSENTAMENTO COM PREPARO EM BETONEIRA. AF_12/2021</t>
  </si>
  <si>
    <t xml:space="preserve"> 6.3 </t>
  </si>
  <si>
    <t xml:space="preserve"> 93200 </t>
  </si>
  <si>
    <t>FIXAÇÃO (ENCUNHAMENTO) DE ALVENARIA DE VEDAÇÃO COM ARGAMASSA APLICADA COM BISNAGA. AF_03/2016</t>
  </si>
  <si>
    <t xml:space="preserve"> 6.4 </t>
  </si>
  <si>
    <t xml:space="preserve"> 93196 </t>
  </si>
  <si>
    <t>CONTRAVERGA MOLDADA IN LOCO EM CONCRETO PARA VÃOS DE ATÉ 1,5 M DE COMPRIMENTO. AF_03/2016</t>
  </si>
  <si>
    <t xml:space="preserve"> 6.5 </t>
  </si>
  <si>
    <t xml:space="preserve"> 93186 </t>
  </si>
  <si>
    <t>VERGA MOLDADA IN LOCO EM CONCRETO PARA JANELAS COM ATÉ 1,5 M DE VÃO. AF_03/2016</t>
  </si>
  <si>
    <t xml:space="preserve"> 6.6 </t>
  </si>
  <si>
    <t xml:space="preserve"> 93187 </t>
  </si>
  <si>
    <t>VERGA MOLDADA IN LOCO EM CONCRETO PARA JANELAS COM MAIS DE 1,5 M DE VÃO. AF_03/2016</t>
  </si>
  <si>
    <t xml:space="preserve"> 6.7 </t>
  </si>
  <si>
    <t xml:space="preserve"> 93188 </t>
  </si>
  <si>
    <t>VERGA MOLDADA IN LOCO EM CONCRETO PARA PORTAS COM ATÉ 1,5 M DE VÃO. AF_03/2016</t>
  </si>
  <si>
    <t xml:space="preserve"> 6.8 </t>
  </si>
  <si>
    <t xml:space="preserve"> 93197 </t>
  </si>
  <si>
    <t>CONTRAVERGA MOLDADA IN LOCO EM CONCRETO PARA VÃOS DE MAIS DE 1,5 M DE COMPRIMENTO. AF_03/2016</t>
  </si>
  <si>
    <t xml:space="preserve"> 6.9 </t>
  </si>
  <si>
    <t xml:space="preserve"> 93189 </t>
  </si>
  <si>
    <t>VERGA MOLDADA IN LOCO EM CONCRETO PARA PORTAS COM MAIS DE 1,5 M DE VÃO. AF_03/2016</t>
  </si>
  <si>
    <t xml:space="preserve"> 7 </t>
  </si>
  <si>
    <t>ESQUADRIAS</t>
  </si>
  <si>
    <t xml:space="preserve"> 7.1 </t>
  </si>
  <si>
    <t>JANELAS</t>
  </si>
  <si>
    <t xml:space="preserve"> 7.1.1 </t>
  </si>
  <si>
    <t xml:space="preserve"> 00000433 </t>
  </si>
  <si>
    <t>JANELA DE ALUMÍNIO (J1) TIPO MAXIM-AR, 240 X 50CM, VIDROS COM PELÍCULA CONFORME MEMORIAL, TELA CONTRA VETORES, BATENTE, FERRAGENS E CONTRAMARCO (REF. SINAPI 94569) - FORNECIMENTO E INSTALAÇÃO</t>
  </si>
  <si>
    <t>UNID</t>
  </si>
  <si>
    <t xml:space="preserve"> 7.1.2 </t>
  </si>
  <si>
    <t xml:space="preserve"> 00000432 </t>
  </si>
  <si>
    <t>JANELA DE ALUMÍNIO (J1) TIPO MAXIM-AR, 240 X 50CM, COM VIDROS, TELA CONTRA VETORES, BATENTE, FERRAGENS E CONTRAMARCO (REF. SINAPI 94569) - FORNECIMENTO E INSTALAÇÃO</t>
  </si>
  <si>
    <t xml:space="preserve"> 7.1.3 </t>
  </si>
  <si>
    <t xml:space="preserve"> 00000428 </t>
  </si>
  <si>
    <t>JANELA DE ALUMÍNIO (J2) TIPO MAXIM-AR, 80 X 50CM,  COM VIDROS, TELA CONTRA VETORES, BATENTE, FERRAGENS E CONTRAMARCO (REF. SINAPI 94569) - FORNECIMENTO E INSTALAÇÃO</t>
  </si>
  <si>
    <t xml:space="preserve"> 7.1.4 </t>
  </si>
  <si>
    <t xml:space="preserve"> 00000429 </t>
  </si>
  <si>
    <t>JANELA DE ALUMÍNIO (J4) TIPO MAXIM-AR, 160 X 65CM, COM VIDROS, TELA CONTRA VETORES, BATENTE, FERRAGENS E CONTRAMARCO (REF. SINAPI 94569) - FORNECIMENTO E INSTALAÇÃO</t>
  </si>
  <si>
    <t xml:space="preserve"> 7.1.5 </t>
  </si>
  <si>
    <t xml:space="preserve"> 00000430 </t>
  </si>
  <si>
    <t>JANELA DE ALUMÍNIO (J5) TIPO MAXIM-AR, 180 X 50CM, COM VIDROS, TELA CONTRA VETORES, BATENTE, FERRAGENS E CONTRAMARCO (REF. SINAPI 94569) - FORNECIMENTO E INSTALAÇÃO</t>
  </si>
  <si>
    <t xml:space="preserve"> 7.1.6 </t>
  </si>
  <si>
    <t xml:space="preserve"> 00000431 </t>
  </si>
  <si>
    <t>JANELA DE ALUMÍNIO (J6) TIPO MAXIM-AR, 150 X 50CM, COM VIDROS, TELA CONTRA VETORES, BATENTE, FERRAGENS E CONTRAMARCO (REF. SINAPI 94569) - FORNECIMENTO E INSTALAÇÃO</t>
  </si>
  <si>
    <t xml:space="preserve"> 7.1.7 </t>
  </si>
  <si>
    <t xml:space="preserve"> 00000444 </t>
  </si>
  <si>
    <t>JANELA GUILHOTINA (GUICHÊ FARMÁCIA), 0,80 x 1,10m, COM 1 FOLHA FIXA E 1 FOLHA MÓVEL, COM VIDRO, BATENTE, ACABAMENTO COM ACETATO OU BRILHANTE E FERRAGENS. EXCLUSIVE ALIZAR E CONTRAMARCO</t>
  </si>
  <si>
    <t xml:space="preserve"> 7.2 </t>
  </si>
  <si>
    <t>PORTAS</t>
  </si>
  <si>
    <t xml:space="preserve"> 7.2.1 </t>
  </si>
  <si>
    <t xml:space="preserve"> 91341 </t>
  </si>
  <si>
    <t>PORTA EM ALUMÍNIO (P1) DE ABRIR TIPO VENEZIANA COM GUARNIÇÃO, FIXAÇÃO COM PARAFUSOS - FORNECIMENTO E INSTALAÇÃO. AF_12/2019</t>
  </si>
  <si>
    <t xml:space="preserve"> 7.2.2 </t>
  </si>
  <si>
    <t xml:space="preserve"> 00000434 </t>
  </si>
  <si>
    <t>PORTA DE MADEIRA (P2) PARA PINTURA, SEMI-OCA, 100X210CM, ESPESSURA DE 3,5CM, INCLUSO DOBRADIÇAS, BATENTE, VISTAS E MAÇANETA TIPO ALAVANCA (REF. SINAPI 90823) - FORNECIMENTO E INSTALAÇÃO.</t>
  </si>
  <si>
    <t xml:space="preserve"> 7.2.3 </t>
  </si>
  <si>
    <t xml:space="preserve"> 90791 </t>
  </si>
  <si>
    <t>PORTA DE MADEIRA (P3) EM ACABAMENTO MELAMÍNICO BRANCO, FOLHA PESADA OU SUPERPESADA, 80X210CM, FIXAÇÃO COM PREENCHIMENTO PARCIAL DE ESPUMA EXPANSIVA - FORNECIMENTO E INSTALAÇÃO. AF_12/2019</t>
  </si>
  <si>
    <t xml:space="preserve"> 7.2.4 </t>
  </si>
  <si>
    <t xml:space="preserve"> 00000436 </t>
  </si>
  <si>
    <t>PORTA DE MADEIRA (P4) PARA PINTURA, SEMI-OCA (LEVE OU MÉDIA), PADRÃO MÉDIO, 80X210CM, ESPESSURA DE 3,5CM, ITENS INCLUSOS: DOBRADIÇAS, MONTAGEM E INSTALAÇÃO DO BATENTE, MAÇANETA ALAVANCA E ALIZARES (REF. SINAPI 90849) - FORNECIMENTO E INSTALAÇÃO</t>
  </si>
  <si>
    <t xml:space="preserve"> 7.2.5 </t>
  </si>
  <si>
    <t xml:space="preserve"> 00000093 </t>
  </si>
  <si>
    <t>Porta de madeira (P5) para pintura, 90 x 210cm, PCD, com chapa de proteção de 40 x 90cm em ambos os lados, núcleo sólido, espessura de 3,5cm, incluso montagem e instalação do batente, maçaneta alavanca, fechadura, marco, alizares e dobradiças - fornecimento e instalação.</t>
  </si>
  <si>
    <t xml:space="preserve"> 7.2.6 </t>
  </si>
  <si>
    <t>PORTA EM ALUMÍNIO (P6) DE ABRIR TIPO VENEZIANA COM GUARNIÇÃO, FIXAÇÃO COM PARAFUSOS - FORNECIMENTO E INSTALAÇÃO. AF_12/2019</t>
  </si>
  <si>
    <t xml:space="preserve"> 7.2.7 </t>
  </si>
  <si>
    <t xml:space="preserve"> 00000439 </t>
  </si>
  <si>
    <t>PORTA DE VIDRO TEMPERADO (PJ1), DE CORRER, DIMENSÕES 3,00M X 2,20M, COM DUAS FOLHAS FIXAS E DUAS MÓVEIS, INCL. VIDRO TEMPERADO 10MM, FECHADURA E PUXADORES - FORNECIMENTO E INSTALAÇÃO</t>
  </si>
  <si>
    <t xml:space="preserve"> 7.2.8 </t>
  </si>
  <si>
    <t xml:space="preserve"> 00000437 </t>
  </si>
  <si>
    <t>PORTA DE VIDRO TEMPERADO (PJ2), DE CORRER, DIMENSÕES 2,40M X 2,20M, COM DUAS FOLHAS, INCL. VIDRO TEMPERADO 10MM, FECHADURA E PUXADOR - FORNECIMENTO E INSTALAÇÃO</t>
  </si>
  <si>
    <t xml:space="preserve"> 8 </t>
  </si>
  <si>
    <t>INSTALAÇÕES ELÉTRICAS E TELECOM</t>
  </si>
  <si>
    <t xml:space="preserve"> 8.1 </t>
  </si>
  <si>
    <t>INSTALAÇÕES ELÉTRICAS</t>
  </si>
  <si>
    <t xml:space="preserve"> 8.1.1 </t>
  </si>
  <si>
    <t xml:space="preserve"> 91924 </t>
  </si>
  <si>
    <t>CABO DE COBRE FLEXÍVEL ISOLADO, 1,5 MM², ANTI-CHAMA 450/750 V, PARA CIRCUITOS TERMINAIS - FORNECIMENTO E INSTALAÇÃO. AF_12/2015</t>
  </si>
  <si>
    <t xml:space="preserve"> 8.1.2 </t>
  </si>
  <si>
    <t xml:space="preserve"> 92981 </t>
  </si>
  <si>
    <t>CABO DE COBRE FLEXÍVEL ISOLADO, 16 MM², ANTI-CHAMA 450/750 V, PARA DISTRIBUIÇÃO - FORNECIMENTO E INSTALAÇÃO. AF_12/2015</t>
  </si>
  <si>
    <t xml:space="preserve"> 8.1.3 </t>
  </si>
  <si>
    <t xml:space="preserve"> 91926 </t>
  </si>
  <si>
    <t>CABO DE COBRE FLEXÍVEL ISOLADO, 2,5 MM², ANTI-CHAMA 450/750 V, PARA CIRCUITOS TERMINAIS - FORNECIMENTO E INSTALAÇÃO. AF_12/2015</t>
  </si>
  <si>
    <t xml:space="preserve"> 8.1.4 </t>
  </si>
  <si>
    <t xml:space="preserve"> 91930 </t>
  </si>
  <si>
    <t>CABO DE COBRE FLEXÍVEL ISOLADO, 6 MM², ANTI-CHAMA 450/750 V, PARA CIRCUITOS TERMINAIS - FORNECIMENTO E INSTALAÇÃO. AF_12/2015</t>
  </si>
  <si>
    <t xml:space="preserve"> 8.1.5 </t>
  </si>
  <si>
    <t xml:space="preserve"> 00000291 </t>
  </si>
  <si>
    <t>DISJUNTOR TRIPOLAR TIPO DIN, CORRENTE NOMINAL DE 63A - FORNECIMENTO E INSTALAÇÃO (REF 93673/SINAPI)</t>
  </si>
  <si>
    <t xml:space="preserve"> 8.1.6 </t>
  </si>
  <si>
    <t xml:space="preserve"> 93653 </t>
  </si>
  <si>
    <t>DISJUNTOR MONOPOLAR TIPO DIN, CORRENTE NOMINAL DE 10A - FORNECIMENTO E INSTALAÇÃO. AF_10/2020</t>
  </si>
  <si>
    <t xml:space="preserve"> 8.1.7 </t>
  </si>
  <si>
    <t xml:space="preserve"> 93654 </t>
  </si>
  <si>
    <t>DISJUNTOR MONOPOLAR TIPO DIN, CORRENTE NOMINAL DE 16A - FORNECIMENTO E INSTALAÇÃO. AF_10/2020</t>
  </si>
  <si>
    <t xml:space="preserve"> 8.1.8 </t>
  </si>
  <si>
    <t xml:space="preserve"> 93655 </t>
  </si>
  <si>
    <t>DISJUNTOR MONOPOLAR TIPO DIN, CORRENTE NOMINAL DE 20A - FORNECIMENTO E INSTALAÇÃO. AF_10/2020</t>
  </si>
  <si>
    <t xml:space="preserve"> 8.1.9 </t>
  </si>
  <si>
    <t xml:space="preserve"> 93657 </t>
  </si>
  <si>
    <t>DISJUNTOR MONOPOLAR TIPO DIN, CORRENTE NOMINAL DE 32A - FORNECIMENTO E INSTALAÇÃO. AF_10/2020</t>
  </si>
  <si>
    <t xml:space="preserve"> 8.1.10 </t>
  </si>
  <si>
    <t xml:space="preserve"> 00000316 </t>
  </si>
  <si>
    <t>DISPOSITIVO DPS CLASSE II, 1 POLO, TENSAO MAXIMA DE 275 V, CORRENTE MAXIMA DE *90* KA (TIPO AC) - fornecimento e instalação</t>
  </si>
  <si>
    <t xml:space="preserve"> 8.1.11 </t>
  </si>
  <si>
    <t xml:space="preserve"> 00000121 </t>
  </si>
  <si>
    <t>DISPOSITIVO DR 25A 30MA BIPOLAR (REF 7871/ORSE) - fornecimento e instalação</t>
  </si>
  <si>
    <t xml:space="preserve"> 8.1.12 </t>
  </si>
  <si>
    <t xml:space="preserve"> 00000122 </t>
  </si>
  <si>
    <t>DISPOSITIVO DR 40A 30MA BIPOLAR (REF 7871/ORSE) - fornecimento e instalação</t>
  </si>
  <si>
    <t xml:space="preserve"> 8.1.13 </t>
  </si>
  <si>
    <t xml:space="preserve"> 91941 </t>
  </si>
  <si>
    <t>CAIXA RETANGULAR 4" X 2" BAIXA (0,30 M DO PISO), PVC, INSTALADA EM PAREDE - FORNECIMENTO E INSTALAÇÃO. AF_12/2015</t>
  </si>
  <si>
    <t xml:space="preserve"> 8.1.14 </t>
  </si>
  <si>
    <t xml:space="preserve"> 91944 </t>
  </si>
  <si>
    <t>CAIXA RETANGULAR 4" X 4" BAIXA (0,30 M DO PISO), PVC, INSTALADA EM PAREDE - FORNECIMENTO E INSTALAÇÃO. AF_12/2015</t>
  </si>
  <si>
    <t xml:space="preserve"> 8.1.15 </t>
  </si>
  <si>
    <t xml:space="preserve"> 93673 </t>
  </si>
  <si>
    <t>DISJUNTOR TRIPOLAR TIPO DIN, CORRENTE NOMINAL DE 50A - FORNECIMENTO E INSTALAÇÃO. AF_10/2020</t>
  </si>
  <si>
    <t xml:space="preserve"> 8.1.16 </t>
  </si>
  <si>
    <t xml:space="preserve"> 91940 </t>
  </si>
  <si>
    <t>CAIXA RETANGULAR 4" X 2" MÉDIA (1,30 M DO PISO), PVC, INSTALADA EM PAREDE - FORNECIMENTO E INSTALAÇÃO. AF_12/2015</t>
  </si>
  <si>
    <t xml:space="preserve"> 8.1.17 </t>
  </si>
  <si>
    <t xml:space="preserve"> 91939 </t>
  </si>
  <si>
    <t>CAIXA RETANGULAR 4" X 2" ALTA (2,00 M DO PISO), PVC, INSTALADA EM PAREDE - FORNECIMENTO E INSTALAÇÃO. AF_12/2015</t>
  </si>
  <si>
    <t xml:space="preserve"> 8.1.18 </t>
  </si>
  <si>
    <t xml:space="preserve"> 91942 </t>
  </si>
  <si>
    <t>CAIXA RETANGULAR 4" X 4" ALTA (2,00 M DO PISO), PVC, INSTALADA EM PAREDE - FORNECIMENTO E INSTALAÇÃO. AF_12/2015</t>
  </si>
  <si>
    <t xml:space="preserve"> 8.1.19 </t>
  </si>
  <si>
    <t xml:space="preserve"> 91937 </t>
  </si>
  <si>
    <t>CAIXA OCTOGONAL 3" X 3", PVC, INSTALADA EM LAJE - FORNECIMENTO E INSTALAÇÃO. AF_12/2015</t>
  </si>
  <si>
    <t xml:space="preserve"> 8.1.20 </t>
  </si>
  <si>
    <t xml:space="preserve"> 91855 </t>
  </si>
  <si>
    <t>ELETRODUTO FLEXÍVEL CORRUGADO REFORÇADO, PVC, DN 25 MM (3/4"), PARA CIRCUITOS TERMINAIS, INSTALADO EM PAREDE - FORNECIMENTO E INSTALAÇÃO. AF_12/2015</t>
  </si>
  <si>
    <t xml:space="preserve"> 8.1.21 </t>
  </si>
  <si>
    <t xml:space="preserve"> 91857 </t>
  </si>
  <si>
    <t>ELETRODUTO FLEXÍVEL CORRUGADO REFORÇADO, PVC, DN 32 MM (1"), PARA CIRCUITOS TERMINAIS, INSTALADO EM PAREDE - FORNECIMENTO E INSTALAÇÃO. AF_12/2015</t>
  </si>
  <si>
    <t xml:space="preserve"> 8.1.22 </t>
  </si>
  <si>
    <t xml:space="preserve"> 97668 </t>
  </si>
  <si>
    <t>ELETRODUTO FLEXÍVEL CORRUGADO, PEAD, DN 63 (2"), PARA REDE ENTERRADA DE DISTRIBUIÇÃO DE ENERGIA ELÉTRICA - FORNECIMENTO E INSTALAÇÃO. AF_12/2021</t>
  </si>
  <si>
    <t xml:space="preserve"> 8.1.23 </t>
  </si>
  <si>
    <t xml:space="preserve"> 97667 </t>
  </si>
  <si>
    <t>ELETRODUTO FLEXÍVEL CORRUGADO, PEAD, DN 50 (1 1/2"), PARA REDE ENTERRADA DE DISTRIBUIÇÃO DE ENERGIA ELÉTRICA - FORNECIMENTO E INSTALAÇÃO. AF_12/2021</t>
  </si>
  <si>
    <t xml:space="preserve"> 8.1.24 </t>
  </si>
  <si>
    <t xml:space="preserve"> 91851 </t>
  </si>
  <si>
    <t>ELETRODUTO FLEXÍVEL LISO, PEAD, DN 40 MM (1 1/4"), PARA CIRCUITOS TERMINAIS, INSTALADO EM LAJE - FORNECIMENTO E INSTALAÇÃO. AF_12/2015</t>
  </si>
  <si>
    <t xml:space="preserve"> 8.1.25 </t>
  </si>
  <si>
    <t xml:space="preserve"> 061429 </t>
  </si>
  <si>
    <t>CAIXA DE PASSAGEM DE EMBUTIR METALICA COM TAMPA 40 x 40 x 15</t>
  </si>
  <si>
    <t xml:space="preserve"> 8.1.26 </t>
  </si>
  <si>
    <t xml:space="preserve"> 12233 </t>
  </si>
  <si>
    <t>ORSE</t>
  </si>
  <si>
    <t>Quadro de distribuição de embutir, em chapa de aço, para até 70 disjuntores, com barramento, padrão DIN, exclusive disjuntores</t>
  </si>
  <si>
    <t>un</t>
  </si>
  <si>
    <t xml:space="preserve"> 8.1.27 </t>
  </si>
  <si>
    <t xml:space="preserve"> 91955 </t>
  </si>
  <si>
    <t>INTERRUPTOR PARALELO (1 MÓDULO), 10A/250V, INCLUINDO SUPORTE E PLACA - FORNECIMENTO E INSTALAÇÃO. AF_12/2015</t>
  </si>
  <si>
    <t xml:space="preserve"> 8.1.28 </t>
  </si>
  <si>
    <t xml:space="preserve"> 91961 </t>
  </si>
  <si>
    <t>INTERRUPTOR PARALELO (2 MÓDULOS), 10A/250V, INCLUINDO SUPORTE E PLACA - FORNECIMENTO E INSTALAÇÃO. AF_12/2015</t>
  </si>
  <si>
    <t xml:space="preserve"> 8.1.29 </t>
  </si>
  <si>
    <t xml:space="preserve"> 91953 </t>
  </si>
  <si>
    <t>INTERRUPTOR SIMPLES (1 MÓDULO), 10A/250V, INCLUINDO SUPORTE E PLACA - FORNECIMENTO E INSTALAÇÃO. AF_12/2015</t>
  </si>
  <si>
    <t xml:space="preserve"> 8.1.30 </t>
  </si>
  <si>
    <t xml:space="preserve"> 92029 </t>
  </si>
  <si>
    <t>INTERRUPTOR PARALELO (1 MÓDULO) COM 1 TOMADA DE EMBUTIR 2P+T 10 A,  INCLUINDO SUPORTE E PLACA - FORNECIMENTO E INSTALAÇÃO. AF_12/2015</t>
  </si>
  <si>
    <t xml:space="preserve"> 8.1.31 </t>
  </si>
  <si>
    <t xml:space="preserve"> 91996 </t>
  </si>
  <si>
    <t>TOMADA MÉDIA DE EMBUTIR (1 MÓDULO), 2P+T 10 A, INCLUINDO SUPORTE E PLACA - FORNECIMENTO E INSTALAÇÃO. AF_12/2015</t>
  </si>
  <si>
    <t xml:space="preserve"> 8.1.32 </t>
  </si>
  <si>
    <t xml:space="preserve"> 91997 </t>
  </si>
  <si>
    <t>TOMADA MÉDIA DE EMBUTIR (1 MÓDULO), 2P+T 20 A, INCLUINDO SUPORTE E PLACA - FORNECIMENTO E INSTALAÇÃO. AF_12/2015</t>
  </si>
  <si>
    <t xml:space="preserve"> 8.1.33 </t>
  </si>
  <si>
    <t xml:space="preserve"> 064562 </t>
  </si>
  <si>
    <t>PROGRAMADOR HORARIO DIG.BIV.DIARIO/SEMANAL - FORNECIMENTO E INSTALAÇÃO</t>
  </si>
  <si>
    <t xml:space="preserve"> 8.1.34 </t>
  </si>
  <si>
    <t xml:space="preserve"> 92000 </t>
  </si>
  <si>
    <t>TOMADA BAIXA DE EMBUTIR (1 MÓDULO), 2P+T 10 A, INCLUINDO SUPORTE E PLACA - FORNECIMENTO E INSTALAÇÃO. AF_12/2015</t>
  </si>
  <si>
    <t xml:space="preserve"> 8.1.35 </t>
  </si>
  <si>
    <t xml:space="preserve"> 92001 </t>
  </si>
  <si>
    <t>TOMADA BAIXA DE EMBUTIR (1 MÓDULO), 2P+T 20 A, INCLUINDO SUPORTE E PLACA - FORNECIMENTO E INSTALAÇÃO. AF_12/2015</t>
  </si>
  <si>
    <t xml:space="preserve"> 8.1.36 </t>
  </si>
  <si>
    <t xml:space="preserve"> 91992 </t>
  </si>
  <si>
    <t>TOMADA ALTA DE EMBUTIR (1 MÓDULO), 2P+T 10 A, INCLUINDO SUPORTE E PLACA - FORNECIMENTO E INSTALAÇÃO. AF_12/2015</t>
  </si>
  <si>
    <t xml:space="preserve"> 8.1.37 </t>
  </si>
  <si>
    <t xml:space="preserve"> 00000462 </t>
  </si>
  <si>
    <t>TOMADA ALTA DE EMBUTIR (2 MÓDULOS), 2P+T 10 A, INCLUINDO SUPORTE E PLACA - FORNECIMENTO E INSTALAÇÃO (REF. SINAPI 91992)</t>
  </si>
  <si>
    <t xml:space="preserve"> 8.1.38 </t>
  </si>
  <si>
    <t xml:space="preserve"> 9517 </t>
  </si>
  <si>
    <t>Placa 4"x2" com furo</t>
  </si>
  <si>
    <t xml:space="preserve"> 8.1.39 </t>
  </si>
  <si>
    <t xml:space="preserve"> 12984 </t>
  </si>
  <si>
    <t>Placa cega para caixa de pvc 4" x 2", para tomadas e interruptores</t>
  </si>
  <si>
    <t xml:space="preserve"> 8.1.40 </t>
  </si>
  <si>
    <t xml:space="preserve"> 11961 </t>
  </si>
  <si>
    <t>Alarme Banheiro Pne Deficiente Físico Conforme Nbr 9050 com acionador</t>
  </si>
  <si>
    <t xml:space="preserve"> 8.1.41 </t>
  </si>
  <si>
    <t xml:space="preserve"> 97596 </t>
  </si>
  <si>
    <t>SENSOR DE PRESENÇA SEM FOTOCÉLULA, FIXAÇÃO EM PAREDE - FORNECIMENTO E INSTALAÇÃO. AF_02/2020</t>
  </si>
  <si>
    <t xml:space="preserve"> 8.1.42 </t>
  </si>
  <si>
    <t xml:space="preserve"> 160325 </t>
  </si>
  <si>
    <t>IOPES</t>
  </si>
  <si>
    <t>Caixa de equalização de potenciais para uso interno e externo com nove (9) terminais para aterramento (BEP), em aço, com flange inferior e vedação na porta, ref. TEL-903, marca de referência Termotécnica ou equivalente</t>
  </si>
  <si>
    <t>und</t>
  </si>
  <si>
    <t xml:space="preserve"> 8.1.43 </t>
  </si>
  <si>
    <t xml:space="preserve"> 13157 </t>
  </si>
  <si>
    <t>Luminária de LED, plafon, sobrepor, 20 x 20cm, conforme especificação de projeto - fornecimento e instalação</t>
  </si>
  <si>
    <t xml:space="preserve"> 8.1.44 </t>
  </si>
  <si>
    <t xml:space="preserve"> 13158 </t>
  </si>
  <si>
    <t>Luminária de  LED, plafon, sobrepor, 40 x 40cm, 6000K, conforme especificação de projeto - fornecimento e instalação</t>
  </si>
  <si>
    <t xml:space="preserve"> 8.1.45 </t>
  </si>
  <si>
    <t xml:space="preserve"> 9465 </t>
  </si>
  <si>
    <t>Luminária de LED. plafon, sobrepor, 30 x 30cm, 4000K, conforme especificação de projeto - fornecimento e instalação</t>
  </si>
  <si>
    <t xml:space="preserve"> 8.1.46 </t>
  </si>
  <si>
    <t xml:space="preserve"> 13119 </t>
  </si>
  <si>
    <t>Fornecimento e instalação de Nobreak 3000VA, conforme especificação de projeto - fornecimento e instalação</t>
  </si>
  <si>
    <t xml:space="preserve"> 8.1.47 </t>
  </si>
  <si>
    <t xml:space="preserve"> 7717 </t>
  </si>
  <si>
    <t>Luminária tipo arandela, foco duplo, corpo preto, inclusive lâmpadas, conforme especificação de projeto - fornecimento e instalação</t>
  </si>
  <si>
    <t xml:space="preserve"> 8.1.48 </t>
  </si>
  <si>
    <t xml:space="preserve"> 060080 </t>
  </si>
  <si>
    <t>Luminária tipo spot, de embutir,  10x10cm, 3000K, conforme especificação de projeto - fornecimento e instalação</t>
  </si>
  <si>
    <t xml:space="preserve"> 8.1.49 </t>
  </si>
  <si>
    <t xml:space="preserve"> 11153 </t>
  </si>
  <si>
    <t>Refletor Led, corpo em aluminio, vidro temperado, potencia 20W, bivolt, temp.cor 3000K,  conforme especificação de projeto - fornecimento e instalação</t>
  </si>
  <si>
    <t xml:space="preserve"> 8.2 </t>
  </si>
  <si>
    <t>INSTALAÇÕES TELECOM</t>
  </si>
  <si>
    <t xml:space="preserve"> 8.2.1 </t>
  </si>
  <si>
    <t xml:space="preserve"> 12791 </t>
  </si>
  <si>
    <t>Fornecimento e instalação de Switch 24 portas Gerenciável POE 10/100 /1000 + 4SFP</t>
  </si>
  <si>
    <t xml:space="preserve"> 8.2.2 </t>
  </si>
  <si>
    <t xml:space="preserve"> 98301 </t>
  </si>
  <si>
    <t>PATCH PANEL 24 PORTAS, CATEGORIA 5E - FORNECIMENTO E INSTALAÇÃO. AF_11/2019</t>
  </si>
  <si>
    <t xml:space="preserve"> 8.2.3 </t>
  </si>
  <si>
    <t xml:space="preserve"> 98295 </t>
  </si>
  <si>
    <t>CABO ELETRÔNICO CATEGORIA 5E, INSTALADO EM EDIFICAÇÃO INSTITUCIONAL - FORNECIMENTO E INSTALAÇÃO. AF_11/2019</t>
  </si>
  <si>
    <t xml:space="preserve"> 8.2.4 </t>
  </si>
  <si>
    <t xml:space="preserve"> 068399 </t>
  </si>
  <si>
    <t>CAMERA DE VIGILÂNCIA - FORNECIMENTO E INSTALAÇÃO</t>
  </si>
  <si>
    <t xml:space="preserve"> 8.2.5 </t>
  </si>
  <si>
    <t xml:space="preserve"> 9534 </t>
  </si>
  <si>
    <t>Fornecimento e instalação de patch cords cat.5e, conector rj-45 macho, c/1,50m - Rev 01</t>
  </si>
  <si>
    <t xml:space="preserve"> 8.2.6 </t>
  </si>
  <si>
    <t xml:space="preserve"> 91856 </t>
  </si>
  <si>
    <t>ELETRODUTO FLEXÍVEL CORRUGADO, PVC, DN 32 MM (1"), PARA CIRCUITOS TERMINAIS, INSTALADO EM PAREDE - FORNECIMENTO E INSTALAÇÃO. AF_12/2015</t>
  </si>
  <si>
    <t xml:space="preserve"> 8.2.7 </t>
  </si>
  <si>
    <t xml:space="preserve"> 91854 </t>
  </si>
  <si>
    <t>ELETRODUTO FLEXÍVEL CORRUGADO, PVC, DN 25 MM (3/4"), PARA CIRCUITOS TERMINAIS, INSTALADO EM PAREDE - FORNECIMENTO E INSTALAÇÃO. AF_12/2015</t>
  </si>
  <si>
    <t xml:space="preserve"> 8.2.8 </t>
  </si>
  <si>
    <t xml:space="preserve"> 8.2.9 </t>
  </si>
  <si>
    <t xml:space="preserve"> 068209 </t>
  </si>
  <si>
    <t>CAIXA DE PASSAGEM METALICA 20x20x10cm - FORNECIMENTO E INSTALAÇÃO</t>
  </si>
  <si>
    <t xml:space="preserve"> 8.2.10 </t>
  </si>
  <si>
    <t xml:space="preserve"> 061462 </t>
  </si>
  <si>
    <t>CAIXA DE PASSAGEM DE ACO C/ TAMPA APARAFUSADA 302X302X120 - FORNECIMENTO E INSTALAÇÃO</t>
  </si>
  <si>
    <t xml:space="preserve"> 8.2.11 </t>
  </si>
  <si>
    <t xml:space="preserve"> 00000361 </t>
  </si>
  <si>
    <t>TOMADA PARA ANTENA DE TV, CABO COAXIAL DE 9 MM, CONJUNTO MONTADO PARA EMBUTIR 4" X 2" (PLACA + SUPORTE + MODULO) - FORNECIMENTO E INSTALAÇÃO</t>
  </si>
  <si>
    <t xml:space="preserve"> 8.2.12 </t>
  </si>
  <si>
    <t xml:space="preserve"> 00000112 </t>
  </si>
  <si>
    <t>TOMADA DUPLA PARA LÓGICA RJ45, 4"X2", EMBUTIR, COMPLETA, REF.0605, FAME OU SIMILAR - FORNECIMENTO E INSTALAÇÃO</t>
  </si>
  <si>
    <t xml:space="preserve"> 8.2.13 </t>
  </si>
  <si>
    <t xml:space="preserve"> 00000317 </t>
  </si>
  <si>
    <t>Conector macho RJ45, CAT 5e - fornecimento e instalação (Ref. 98307 SINAPI)</t>
  </si>
  <si>
    <t xml:space="preserve"> 8.2.14 </t>
  </si>
  <si>
    <t xml:space="preserve"> 8.2.15 </t>
  </si>
  <si>
    <t xml:space="preserve"> 8.2.16 </t>
  </si>
  <si>
    <t xml:space="preserve"> 8.2.17 </t>
  </si>
  <si>
    <t xml:space="preserve"> 8.2.18 </t>
  </si>
  <si>
    <t xml:space="preserve"> 00000111 </t>
  </si>
  <si>
    <t>PLACA CEGA PARA CAIXA DE PVC 4"X 4" - FORNECIMENTO E INSTALAÇÃO</t>
  </si>
  <si>
    <t xml:space="preserve"> 8.2.19 </t>
  </si>
  <si>
    <t xml:space="preserve"> 98307 </t>
  </si>
  <si>
    <t>TOMADA DE REDE RJ45 - FORNECIMENTO E INSTALAÇÃO. AF_11/2019</t>
  </si>
  <si>
    <t xml:space="preserve"> 8.2.20 </t>
  </si>
  <si>
    <t xml:space="preserve"> 00000113 </t>
  </si>
  <si>
    <t>TOMADA PARA LÓGICA RJ45, 4"X4", EMBUTIR, COMPLETA, REF (7817/ORSE) - fornecimento e instalação</t>
  </si>
  <si>
    <t xml:space="preserve"> 8.2.21 </t>
  </si>
  <si>
    <t xml:space="preserve"> 160835 </t>
  </si>
  <si>
    <t>Kit Ventilação composto por 2 Ventiladores Bi-Volts, inclusive fixação em Rack 19"</t>
  </si>
  <si>
    <t xml:space="preserve"> 8.2.22 </t>
  </si>
  <si>
    <t xml:space="preserve"> 160825 </t>
  </si>
  <si>
    <t>Guia de Cabos Fechado Horizontal Padrão 19" - 1 U´s, inclusive fixação em Rack 19"</t>
  </si>
  <si>
    <t xml:space="preserve"> 8.2.23 </t>
  </si>
  <si>
    <t xml:space="preserve"> 160829 </t>
  </si>
  <si>
    <t>Painel de Fechamento Frontal 1 U, inclusive fixação em Rack 19"</t>
  </si>
  <si>
    <t xml:space="preserve"> 8.2.24 </t>
  </si>
  <si>
    <t xml:space="preserve"> 00000003 </t>
  </si>
  <si>
    <t>Régua de 12 tomadas para Rack 19" - fornecimento e instalação.</t>
  </si>
  <si>
    <t xml:space="preserve"> 8.2.25 </t>
  </si>
  <si>
    <t xml:space="preserve"> 160811 </t>
  </si>
  <si>
    <t>Fornecimento e instalação de Mini Rack de Parede Padrão 19" - 12 U´s x 570mm</t>
  </si>
  <si>
    <t xml:space="preserve"> 8.2.26 </t>
  </si>
  <si>
    <t xml:space="preserve"> 00000110 </t>
  </si>
  <si>
    <t>CABO HDMI 15M BLINDADO 2.0 ETHERNET  - FORNECIMENTO E INSTALAÇÃO</t>
  </si>
  <si>
    <t>m</t>
  </si>
  <si>
    <t xml:space="preserve"> 8.3 </t>
  </si>
  <si>
    <t>PADRÃO DE ENTRADA</t>
  </si>
  <si>
    <t xml:space="preserve"> 8.3.1 </t>
  </si>
  <si>
    <t xml:space="preserve"> 00000494 </t>
  </si>
  <si>
    <t>Entrada de energia elétrica - UBS Alto Rio Maina</t>
  </si>
  <si>
    <t xml:space="preserve"> 8.3.2 </t>
  </si>
  <si>
    <t xml:space="preserve"> 00000495 </t>
  </si>
  <si>
    <t>Entrada de fibra óptica e telefonia - UBS Alto Rio Maina</t>
  </si>
  <si>
    <t xml:space="preserve"> 9 </t>
  </si>
  <si>
    <t>INSTALAÇÕES HIDROSSANITÁRIAS</t>
  </si>
  <si>
    <t xml:space="preserve"> 9.1 </t>
  </si>
  <si>
    <t>RASGOS E CHUMBAMENTOS</t>
  </si>
  <si>
    <t xml:space="preserve"> 9.1.1 </t>
  </si>
  <si>
    <t xml:space="preserve"> 90443 </t>
  </si>
  <si>
    <t>RASGO EM ALVENARIA PARA RAMAIS/ DISTRIBUIÇÃO COM DIAMETROS MENORES OU IGUAIS A 40 MM. AF_05/2015</t>
  </si>
  <si>
    <t xml:space="preserve"> 9.1.2 </t>
  </si>
  <si>
    <t xml:space="preserve"> 91222 </t>
  </si>
  <si>
    <t>RASGO EM ALVENARIA PARA RAMAIS/ DISTRIBUIÇÃO COM DIÂMETROS MAIORES QUE 40 MM E MENORES OU IGUAIS A 75 MM. AF_05/2015</t>
  </si>
  <si>
    <t xml:space="preserve"> 9.1.3 </t>
  </si>
  <si>
    <t xml:space="preserve"> 90466 </t>
  </si>
  <si>
    <t>CHUMBAMENTO LINEAR EM ALVENARIA PARA RAMAIS/DISTRIBUIÇÃO COM DIÂMETROS MENORES OU IGUAIS A 40 MM. AF_05/2015</t>
  </si>
  <si>
    <t xml:space="preserve"> 9.1.4 </t>
  </si>
  <si>
    <t xml:space="preserve"> 90467 </t>
  </si>
  <si>
    <t>CHUMBAMENTO LINEAR EM ALVENARIA PARA RAMAIS/DISTRIBUIÇÃO COM DIÂMETROS MAIORES QUE 40 MM E MENORES OU IGUAIS A 75 MM. AF_05/2015</t>
  </si>
  <si>
    <t xml:space="preserve"> 9.2 </t>
  </si>
  <si>
    <t>ÁGUA FRIA</t>
  </si>
  <si>
    <t xml:space="preserve"> 9.2.1 </t>
  </si>
  <si>
    <t xml:space="preserve"> 89356 </t>
  </si>
  <si>
    <t>TUBO, PVC, SOLDÁVEL, DN 25MM, INSTALADO EM RAMAL OU SUB-RAMAL DE ÁGUA - FORNECIMENTO E INSTALAÇÃO. AF_06/2022</t>
  </si>
  <si>
    <t xml:space="preserve"> 9.2.2 </t>
  </si>
  <si>
    <t xml:space="preserve"> 89446 </t>
  </si>
  <si>
    <t>TUBO, PVC, SOLDÁVEL, DN 25MM, INSTALADO EM PRUMADA DE ÁGUA - FORNECIMENTO E INSTALAÇÃO. AF_06/2022</t>
  </si>
  <si>
    <t xml:space="preserve"> 9.2.3 </t>
  </si>
  <si>
    <t xml:space="preserve"> 89447 </t>
  </si>
  <si>
    <t>TUBO, PVC, SOLDÁVEL, DN 32MM, INSTALADO EM PRUMADA DE ÁGUA - FORNECIMENTO E INSTALAÇÃO. AF_06/2022</t>
  </si>
  <si>
    <t xml:space="preserve"> 9.2.4 </t>
  </si>
  <si>
    <t xml:space="preserve"> 89448 </t>
  </si>
  <si>
    <t>TUBO, PVC, SOLDÁVEL, DN 40MM, INSTALADO EM PRUMADA DE ÁGUA - FORNECIMENTO E INSTALAÇÃO. AF_06/2022</t>
  </si>
  <si>
    <t xml:space="preserve"> 9.2.5 </t>
  </si>
  <si>
    <t xml:space="preserve"> 89449 </t>
  </si>
  <si>
    <t>TUBO, PVC, SOLDÁVEL, DN 50MM, INSTALADO EM PRUMADA DE ÁGUA - FORNECIMENTO E INSTALAÇÃO. AF_06/2022</t>
  </si>
  <si>
    <t xml:space="preserve"> 9.2.6 </t>
  </si>
  <si>
    <t xml:space="preserve"> 89362 </t>
  </si>
  <si>
    <t>JOELHO 90 GRAUS, PVC, SOLDÁVEL, DN 25MM, INSTALADO EM RAMAL OU SUB-RAMAL DE ÁGUA - FORNECIMENTO E INSTALAÇÃO. AF_06/2022</t>
  </si>
  <si>
    <t xml:space="preserve"> 9.2.7 </t>
  </si>
  <si>
    <t xml:space="preserve"> 89363 </t>
  </si>
  <si>
    <t>JOELHO 45 GRAUS, PVC, SOLDÁVEL, DN 25MM, INSTALADO EM RAMAL OU SUB-RAMAL DE ÁGUA - FORNECIMENTO E INSTALAÇÃO. AF_06/2022</t>
  </si>
  <si>
    <t xml:space="preserve"> 9.2.8 </t>
  </si>
  <si>
    <t xml:space="preserve"> 89395 </t>
  </si>
  <si>
    <t>TE, PVC, SOLDÁVEL, DN 25MM, INSTALADO EM RAMAL OU SUB-RAMAL DE ÁGUA - FORNECIMENTO E INSTALAÇÃO. AF_06/2022</t>
  </si>
  <si>
    <t xml:space="preserve"> 9.2.9 </t>
  </si>
  <si>
    <t xml:space="preserve"> 90373 </t>
  </si>
  <si>
    <t>JOELHO 90 GRAUS COM BUCHA DE LATÃO, PVC, SOLDÁVEL, DN 25MM, X 1/2  INSTALADO EM RAMAL OU SUB-RAMAL DE ÁGUA - FORNECIMENTO E INSTALAÇÃO. AF_06/2022</t>
  </si>
  <si>
    <t xml:space="preserve"> 9.2.10 </t>
  </si>
  <si>
    <t xml:space="preserve"> 94703 </t>
  </si>
  <si>
    <t>ADAPTADOR COM FLANGE E ANEL DE VEDAÇÃO, PVC, SOLDÁVEL, DN  25 MM X 3/4 , INSTALADO EM RESERVAÇÃO DE ÁGUA DE EDIFICAÇÃO QUE POSSUA RESERVATÓRIO DE FIBRA/FIBROCIMENTO   FORNECIMENTO E INSTALAÇÃO. AF_06/2016</t>
  </si>
  <si>
    <t xml:space="preserve"> 9.2.11 </t>
  </si>
  <si>
    <t xml:space="preserve"> 94704 </t>
  </si>
  <si>
    <t>ADAPTADOR COM FLANGE E ANEL DE VEDAÇÃO, PVC, SOLDÁVEL, DN 32 MM X 1 , INSTALADO EM RESERVAÇÃO DE ÁGUA DE EDIFICAÇÃO QUE POSSUA RESERVATÓRIO DE FIBRA/FIBROCIMENTO   FORNECIMENTO E INSTALAÇÃO. AF_06/2016</t>
  </si>
  <si>
    <t xml:space="preserve"> 9.2.12 </t>
  </si>
  <si>
    <t xml:space="preserve"> 94705 </t>
  </si>
  <si>
    <t>ADAPTADOR COM FLANGE E ANEL DE VEDAÇÃO, PVC, SOLDÁVEL, DN 40 MM X 1 1/4 , INSTALADO EM RESERVAÇÃO DE ÁGUA DE EDIFICAÇÃO QUE POSSUA RESERVATÓRIO DE FIBRA/FIBROCIMENTO   FORNECIMENTO E INSTALAÇÃO. AF_06/2016</t>
  </si>
  <si>
    <t xml:space="preserve"> 9.2.13 </t>
  </si>
  <si>
    <t xml:space="preserve"> 103974 </t>
  </si>
  <si>
    <t>JOELHO DE REDUÇÃO, 90 GRAUS, PVC, SOLDÁVEL, DN 32 MM X 25 MM, INSTALADO EM PRUMADA DE ÁGUA - FORNECIMENTO E INSTALAÇÃO. AF_06/2022</t>
  </si>
  <si>
    <t xml:space="preserve"> 9.2.14 </t>
  </si>
  <si>
    <t xml:space="preserve"> 89481 </t>
  </si>
  <si>
    <t>JOELHO 90 GRAUS, PVC, SOLDÁVEL, DN 25MM, INSTALADO EM PRUMADA DE ÁGUA - FORNECIMENTO E INSTALAÇÃO. AF_06/2022</t>
  </si>
  <si>
    <t xml:space="preserve"> 9.2.15 </t>
  </si>
  <si>
    <t xml:space="preserve"> 89492 </t>
  </si>
  <si>
    <t>JOELHO 90 GRAUS, PVC, SOLDÁVEL, DN 32MM, INSTALADO EM PRUMADA DE ÁGUA - FORNECIMENTO E INSTALAÇÃO. AF_06/2022</t>
  </si>
  <si>
    <t xml:space="preserve"> 9.2.16 </t>
  </si>
  <si>
    <t xml:space="preserve"> 89501 </t>
  </si>
  <si>
    <t>JOELHO 90 GRAUS, PVC, SOLDÁVEL, DN 50MM, INSTALADO EM PRUMADA DE ÁGUA - FORNECIMENTO E INSTALAÇÃO. AF_06/2022</t>
  </si>
  <si>
    <t xml:space="preserve"> 9.2.17 </t>
  </si>
  <si>
    <t xml:space="preserve"> 89493 </t>
  </si>
  <si>
    <t>JOELHO 45 GRAUS, PVC, SOLDÁVEL, DN 32MM, INSTALADO EM PRUMADA DE ÁGUA - FORNECIMENTO E INSTALAÇÃO. AF_06/2022</t>
  </si>
  <si>
    <t xml:space="preserve"> 9.2.18 </t>
  </si>
  <si>
    <t xml:space="preserve"> 89617 </t>
  </si>
  <si>
    <t>TE, PVC, SOLDÁVEL, DN 25MM, INSTALADO EM PRUMADA DE ÁGUA - FORNECIMENTO E INSTALAÇÃO. AF_06/2022</t>
  </si>
  <si>
    <t xml:space="preserve"> 9.2.19 </t>
  </si>
  <si>
    <t xml:space="preserve"> 89620 </t>
  </si>
  <si>
    <t>TE, PVC, SOLDÁVEL, DN 32MM, INSTALADO EM PRUMADA DE ÁGUA - FORNECIMENTO E INSTALAÇÃO. AF_06/2022</t>
  </si>
  <si>
    <t xml:space="preserve"> 9.2.20 </t>
  </si>
  <si>
    <t xml:space="preserve"> 89625 </t>
  </si>
  <si>
    <t>TE, PVC, SOLDÁVEL, DN 50MM, INSTALADO EM PRUMADA DE ÁGUA - FORNECIMENTO E INSTALAÇÃO. AF_06/2022</t>
  </si>
  <si>
    <t xml:space="preserve"> 9.2.21 </t>
  </si>
  <si>
    <t xml:space="preserve"> 103976 </t>
  </si>
  <si>
    <t>TE DE REDUÇÃO, 90 GRAUS, PVC, SOLDÁVEL, DN 50 MM X 32 MM, INSTALADO EM PRUMADA DE ÁGUA - FORNECIMENTO E INSTALAÇÃO. AF_06/2022</t>
  </si>
  <si>
    <t xml:space="preserve"> 9.2.22 </t>
  </si>
  <si>
    <t xml:space="preserve"> 89624 </t>
  </si>
  <si>
    <t>TÊ DE REDUÇÃO, PVC, SOLDÁVEL, DN 40MM X 32MM, INSTALADO EM PRUMADA DE ÁGUA - FORNECIMENTO E INSTALAÇÃO. AF_06/2022</t>
  </si>
  <si>
    <t xml:space="preserve"> 9.2.23 </t>
  </si>
  <si>
    <t xml:space="preserve"> 103977 </t>
  </si>
  <si>
    <t>BUCHA DE REDUÇÃO, PVC, SOLDÁVEL, DN 40MM X 32MM, INSTALADO EM PRUMADA DE ÁGUA - FORNECIMENTO E INSTALAÇÃO. AF_06/2022</t>
  </si>
  <si>
    <t xml:space="preserve"> 9.2.24 </t>
  </si>
  <si>
    <t xml:space="preserve"> 89383 </t>
  </si>
  <si>
    <t>ADAPTADOR CURTO COM BOLSA E ROSCA PARA REGISTRO, PVC, SOLDÁVEL, DN 25MM X 3/4 , INSTALADO EM RAMAL OU SUB-RAMAL DE ÁGUA - FORNECIMENTO E INSTALAÇÃO. AF_06/2022</t>
  </si>
  <si>
    <t xml:space="preserve"> 9.2.25 </t>
  </si>
  <si>
    <t xml:space="preserve"> 104001 </t>
  </si>
  <si>
    <t>ADAPTADOR CURTO COM BOLSA E ROSCA PARA REGISTRO, PVC, SOLDÁVEL, DN 50MM X 1.1/2, INSTALADO EM RAMAL DE DISTRIBUIÇÃO DE ÁGUA - FORNECIMENTO E INSTALAÇÃO. AF_06/2022</t>
  </si>
  <si>
    <t xml:space="preserve"> 9.2.26 </t>
  </si>
  <si>
    <t xml:space="preserve"> 89385 </t>
  </si>
  <si>
    <t>LUVA SOLDÁVEL E COM ROSCA, PVC, SOLDÁVEL, DN 25MM X 3/4 , INSTALADO EM RAMAL OU SUB-RAMAL DE ÁGUA - FORNECIMENTO E INSTALAÇÃO. AF_06/2022</t>
  </si>
  <si>
    <t xml:space="preserve"> 9.2.27 </t>
  </si>
  <si>
    <t xml:space="preserve"> 89364 </t>
  </si>
  <si>
    <t>CURVA 90 GRAUS, PVC, SOLDÁVEL, DN 25MM, INSTALADO EM RAMAL OU SUB-RAMAL DE ÁGUA - FORNECIMENTO E INSTALAÇÃO. AF_06/2022</t>
  </si>
  <si>
    <t xml:space="preserve"> 9.2.28 </t>
  </si>
  <si>
    <t xml:space="preserve"> 102608 </t>
  </si>
  <si>
    <t>CAIXA D´ÁGUA EM POLIETILENO, 1500 LITROS - FORNECIMENTO E INSTALAÇÃO. AF_06/2021</t>
  </si>
  <si>
    <t xml:space="preserve"> 9.2.29 </t>
  </si>
  <si>
    <t xml:space="preserve"> 94796 </t>
  </si>
  <si>
    <t>TORNEIRA DE BOIA PARA CAIXA D'ÁGUA, ROSCÁVEL, 3/4" - FORNECIMENTO E INSTALAÇÃO. AF_08/2021</t>
  </si>
  <si>
    <t xml:space="preserve"> 9.2.30 </t>
  </si>
  <si>
    <t xml:space="preserve"> 3689 </t>
  </si>
  <si>
    <t>Torneira plástica para lavatório, HERC 1195, 1/2" ou similar</t>
  </si>
  <si>
    <t xml:space="preserve"> 9.3 </t>
  </si>
  <si>
    <t>ESGOTO E VENTILAÇÃO</t>
  </si>
  <si>
    <t xml:space="preserve"> 9.3.1 </t>
  </si>
  <si>
    <t xml:space="preserve"> 89711 </t>
  </si>
  <si>
    <t>TUBO PVC, SERIE NORMAL, ESGOTO PREDIAL, DN 40 MM, FORNECIDO E INSTALADO EM RAMAL DE DESCARGA OU RAMAL DE ESGOTO SANITÁRIO. AF_08/2022</t>
  </si>
  <si>
    <t xml:space="preserve"> 9.3.2 </t>
  </si>
  <si>
    <t xml:space="preserve"> 89712 </t>
  </si>
  <si>
    <t>TUBO PVC, SERIE NORMAL, ESGOTO PREDIAL, DN 50 MM, FORNECIDO E INSTALADO EM RAMAL DE DESCARGA OU RAMAL DE ESGOTO SANITÁRIO. AF_08/2022</t>
  </si>
  <si>
    <t xml:space="preserve"> 9.3.3 </t>
  </si>
  <si>
    <t xml:space="preserve"> 89713 </t>
  </si>
  <si>
    <t>TUBO PVC, SERIE NORMAL, ESGOTO PREDIAL, DN 75 MM, FORNECIDO E INSTALADO EM RAMAL DE DESCARGA OU RAMAL DE ESGOTO SANITÁRIO. AF_08/2022</t>
  </si>
  <si>
    <t xml:space="preserve"> 9.3.4 </t>
  </si>
  <si>
    <t xml:space="preserve"> 89714 </t>
  </si>
  <si>
    <t>TUBO PVC, SERIE NORMAL, ESGOTO PREDIAL, DN 100 MM, FORNECIDO E INSTALADO EM RAMAL DE DESCARGA OU RAMAL DE ESGOTO SANITÁRIO. AF_08/2022</t>
  </si>
  <si>
    <t xml:space="preserve"> 9.3.5 </t>
  </si>
  <si>
    <t xml:space="preserve"> 89708 </t>
  </si>
  <si>
    <t>CAIXA SIFONADA, PVC, DN 150 X 185 X 75 MM, JUNTA ELÁSTICA, FORNECIDA E INSTALADA EM RAMAL DE DESCARGA OU EM RAMAL DE ESGOTO SANITÁRIO. AF_08/2022</t>
  </si>
  <si>
    <t xml:space="preserve"> 9.3.6 </t>
  </si>
  <si>
    <t xml:space="preserve"> 1672 </t>
  </si>
  <si>
    <t>Joelho de 90°com bolsa para anel, em pvc rígido c/ anéis, para esgoto secundário, diâm = 40mm</t>
  </si>
  <si>
    <t xml:space="preserve"> 9.3.7 </t>
  </si>
  <si>
    <t xml:space="preserve"> 89726 </t>
  </si>
  <si>
    <t>JOELHO 45 GRAUS, PVC, SERIE NORMAL, ESGOTO PREDIAL, DN 40 MM, JUNTA SOLDÁVEL, FORNECIDO E INSTALADO EM RAMAL DE DESCARGA OU RAMAL DE ESGOTO SANITÁRIO. AF_08/2022</t>
  </si>
  <si>
    <t xml:space="preserve"> 9.3.8 </t>
  </si>
  <si>
    <t xml:space="preserve"> 89724 </t>
  </si>
  <si>
    <t>JOELHO 90 GRAUS, PVC, SERIE NORMAL, ESGOTO PREDIAL, DN 40 MM, JUNTA SOLDÁVEL, FORNECIDO E INSTALADO EM RAMAL DE DESCARGA OU RAMAL DE ESGOTO SANITÁRIO. AF_08/2022</t>
  </si>
  <si>
    <t xml:space="preserve"> 9.3.9 </t>
  </si>
  <si>
    <t xml:space="preserve"> 89732 </t>
  </si>
  <si>
    <t>JOELHO 45 GRAUS, PVC, SERIE NORMAL, ESGOTO PREDIAL, DN 50 MM, JUNTA ELÁSTICA, FORNECIDO E INSTALADO EM RAMAL DE DESCARGA OU RAMAL DE ESGOTO SANITÁRIO. AF_08/2022</t>
  </si>
  <si>
    <t xml:space="preserve"> 9.3.10 </t>
  </si>
  <si>
    <t xml:space="preserve"> 89731 </t>
  </si>
  <si>
    <t>JOELHO 90 GRAUS, PVC, SERIE NORMAL, ESGOTO PREDIAL, DN 50 MM, JUNTA ELÁSTICA, FORNECIDO E INSTALADO EM RAMAL DE DESCARGA OU RAMAL DE ESGOTO SANITÁRIO. AF_08/2022</t>
  </si>
  <si>
    <t xml:space="preserve"> 9.3.11 </t>
  </si>
  <si>
    <t xml:space="preserve"> 89739 </t>
  </si>
  <si>
    <t>JOELHO 45 GRAUS, PVC, SERIE NORMAL, ESGOTO PREDIAL, DN 75 MM, JUNTA ELÁSTICA, FORNECIDO E INSTALADO EM RAMAL DE DESCARGA OU RAMAL DE ESGOTO SANITÁRIO. AF_08/2022</t>
  </si>
  <si>
    <t xml:space="preserve"> 9.3.12 </t>
  </si>
  <si>
    <t xml:space="preserve"> 89746 </t>
  </si>
  <si>
    <t>JOELHO 45 GRAUS, PVC, SERIE NORMAL, ESGOTO PREDIAL, DN 100 MM, JUNTA ELÁSTICA, FORNECIDO E INSTALADO EM RAMAL DE DESCARGA OU RAMAL DE ESGOTO SANITÁRIO. AF_08/2022</t>
  </si>
  <si>
    <t xml:space="preserve"> 9.3.13 </t>
  </si>
  <si>
    <t xml:space="preserve"> 89744 </t>
  </si>
  <si>
    <t>JOELHO 90 GRAUS, PVC, SERIE NORMAL, ESGOTO PREDIAL, DN 100 MM, JUNTA ELÁSTICA, FORNECIDO E INSTALADO EM RAMAL DE DESCARGA OU RAMAL DE ESGOTO SANITÁRIO. AF_08/2022</t>
  </si>
  <si>
    <t xml:space="preserve"> 9.3.14 </t>
  </si>
  <si>
    <t xml:space="preserve"> 89795 </t>
  </si>
  <si>
    <t>JUNÇÃO SIMPLES, PVC, SERIE NORMAL, ESGOTO PREDIAL, DN 75 X 75 MM, JUNTA ELÁSTICA, FORNECIDO E INSTALADO EM RAMAL DE DESCARGA OU RAMAL DE ESGOTO SANITÁRIO. AF_08/2022</t>
  </si>
  <si>
    <t xml:space="preserve"> 9.3.15 </t>
  </si>
  <si>
    <t xml:space="preserve"> 89797 </t>
  </si>
  <si>
    <t>JUNÇÃO SIMPLES, PVC, SERIE NORMAL, ESGOTO PREDIAL, DN 100 X 100 MM, JUNTA ELÁSTICA, FORNECIDO E INSTALADO EM RAMAL DE DESCARGA OU RAMAL DE ESGOTO SANITÁRIO. AF_08/2022</t>
  </si>
  <si>
    <t xml:space="preserve"> 9.3.16 </t>
  </si>
  <si>
    <t xml:space="preserve"> 104343 </t>
  </si>
  <si>
    <t>JUNÇÃO DE REDUÇÃO INVERTIDA, PVC, SÉRIE NORMAL, ESGOTO PREDIAL, DN 75 X 50 MM, JUNTA ELÁSTICA, FORNECIDO E INSTALADO EM RAMAL DE DESCARGA OU RAMAL DE ESGOTO SANITÁRIO. AF_08/2022</t>
  </si>
  <si>
    <t xml:space="preserve"> 9.3.17 </t>
  </si>
  <si>
    <t xml:space="preserve"> 9.3.18 </t>
  </si>
  <si>
    <t xml:space="preserve"> 104345 </t>
  </si>
  <si>
    <t>JUNÇÃO DE REDUÇÃO INVERTIDA, PVC, SÉRIE NORMAL, ESGOTO PREDIAL, DN 100 X 50 MM, JUNTA ELÁSTICA, FORNECIDO E INSTALADO EM RAMAL DE DESCARGA OU RAMAL DE ESGOTO SANITÁRIO. AF_08/2022</t>
  </si>
  <si>
    <t xml:space="preserve"> 9.3.19 </t>
  </si>
  <si>
    <t xml:space="preserve"> 104347 </t>
  </si>
  <si>
    <t>JUNÇÃO DE REDUCAO INVERTIDA, PVC, SÉRIE NORMAL, ESGOTO PREDIAL, DN 100 X 75 MM, JUNTA ELÁSTICA, FORNECIDO E INSTALADO EM RAMAL DE DESCARGA OU RAMAL DE ESGOTO SANITÁRIO. AF_08/2022</t>
  </si>
  <si>
    <t xml:space="preserve"> 9.3.20 </t>
  </si>
  <si>
    <t xml:space="preserve"> 89753 </t>
  </si>
  <si>
    <t>LUVA SIMPLES, PVC, SERIE NORMAL, ESGOTO PREDIAL, DN 50 MM, JUNTA ELÁSTICA, FORNECIDO E INSTALADO EM RAMAL DE DESCARGA OU RAMAL DE ESGOTO SANITÁRIO. AF_08/2022</t>
  </si>
  <si>
    <t xml:space="preserve"> 9.3.21 </t>
  </si>
  <si>
    <t xml:space="preserve"> 89774 </t>
  </si>
  <si>
    <t>LUVA SIMPLES, PVC, SERIE NORMAL, ESGOTO PREDIAL, DN 75 MM, JUNTA ELÁSTICA, FORNECIDO E INSTALADO EM RAMAL DE DESCARGA OU RAMAL DE ESGOTO SANITÁRIO. AF_08/2022</t>
  </si>
  <si>
    <t xml:space="preserve"> 9.3.22 </t>
  </si>
  <si>
    <t xml:space="preserve"> 89778 </t>
  </si>
  <si>
    <t>LUVA SIMPLES, PVC, SERIE NORMAL, ESGOTO PREDIAL, DN 100 MM, JUNTA ELÁSTICA, FORNECIDO E INSTALADO EM RAMAL DE DESCARGA OU RAMAL DE ESGOTO SANITÁRIO. AF_08/2022</t>
  </si>
  <si>
    <t xml:space="preserve"> 9.3.23 </t>
  </si>
  <si>
    <t xml:space="preserve"> 1586 </t>
  </si>
  <si>
    <t>Tê sanitário em pvc rígido soldável, para esgoto primário, diâm = 75 x 50mm  Rev. 01 - 10/2022</t>
  </si>
  <si>
    <t xml:space="preserve"> 9.3.24 </t>
  </si>
  <si>
    <t xml:space="preserve"> 104341 </t>
  </si>
  <si>
    <t>BUCHA DE REDUÇÃO LONGA, PVC, SÉRIE NORMAL, ESGOTO PREDIAL, DN 50 X 40 MM, JUNTA SOLDÁVEL E ELÁSTICA, FORNECIDO E INSTALADO EM RAMAL DE DESCARGA OU RAMAL DE ESGOTO SANITÁRIO. AF_08/2022</t>
  </si>
  <si>
    <t xml:space="preserve"> 9.3.25 </t>
  </si>
  <si>
    <t xml:space="preserve"> 9.3.26 </t>
  </si>
  <si>
    <t xml:space="preserve"> 9.3.27 </t>
  </si>
  <si>
    <t xml:space="preserve"> 00000452 </t>
  </si>
  <si>
    <t>CAIXA ENTERRADA HIDRÁULICA RETANGULAR, EM ALVENARIA COM BLOCOS DE CONCRETO, DIMENSÕES INTERNAS: 0,4X0,4X0,5 M PARA REDE DE ESGOTO (REF. SINAPI  97905)</t>
  </si>
  <si>
    <t xml:space="preserve"> 9.3.28 </t>
  </si>
  <si>
    <t xml:space="preserve"> 00000453 </t>
  </si>
  <si>
    <t>CAIXA ENTERRADA HIDRÁULICA RETANGULAR, EM ALVENARIA COM BLOCOS DE CONCRETO, DIMENSÕES INTERNAS: 0,4X0,4X0,55 M PARA REDE DE ESGOTO (REF. SINAPI 97905)</t>
  </si>
  <si>
    <t xml:space="preserve"> 9.3.29 </t>
  </si>
  <si>
    <t xml:space="preserve"> 00000454 </t>
  </si>
  <si>
    <t>CAIXA ENTERRADA HIDRÁULICA RETANGULAR, EM ALVENARIA COM BLOCOS DE CONCRETO, DIMENSÕES INTERNAS: 0,4X0,4X0,6 M PARA REDE DE ESGOTO (REF. SINAPI 97905)</t>
  </si>
  <si>
    <t xml:space="preserve"> 9.3.30 </t>
  </si>
  <si>
    <t xml:space="preserve"> 00000455 </t>
  </si>
  <si>
    <t>CAIXA ENTERRADA HIDRÁULICA RETANGULAR, EM ALVENARIA COM BLOCOS DE CONCRETO, DIMENSÕES INTERNAS: 0,4X0,4X0,7 M PARA REDE DE ESGOTO (REF. SINAPI 97905)</t>
  </si>
  <si>
    <t xml:space="preserve"> 9.3.31 </t>
  </si>
  <si>
    <t xml:space="preserve"> 00000456 </t>
  </si>
  <si>
    <t>CAIXA ENTERRADA HIDRÁULICA RETANGULAR, EM ALVENARIA COM BLOCOS DE CONCRETO, DIMENSÕES INTERNAS: 0,4X0,4X0,8 M PARA REDE DE ESGOTO (REF. SINAPI 97905)</t>
  </si>
  <si>
    <t xml:space="preserve"> 9.3.32 </t>
  </si>
  <si>
    <t xml:space="preserve"> 051888 </t>
  </si>
  <si>
    <t>FOSSA SEPTICA DE POLIETILENO ALTA DENSIDADE 5000L NBR 7229</t>
  </si>
  <si>
    <t xml:space="preserve"> 9.3.33 </t>
  </si>
  <si>
    <t xml:space="preserve"> 053044 </t>
  </si>
  <si>
    <t>FILTRO ANAEROBIO 5000 LITROS</t>
  </si>
  <si>
    <t xml:space="preserve"> 9.3.34 </t>
  </si>
  <si>
    <t xml:space="preserve"> 1692 </t>
  </si>
  <si>
    <t>Caixa seca pvc 100 x 100 x 40 mm, c/ saída d = 40 mm, altura regulável c/ grelha redonda</t>
  </si>
  <si>
    <t xml:space="preserve"> 9.3.35 </t>
  </si>
  <si>
    <t xml:space="preserve"> 89798 </t>
  </si>
  <si>
    <t>TUBO PVC, SERIE NORMAL, ESGOTO PREDIAL, DN 50 MM, FORNECIDO E INSTALADO EM PRUMADA DE ESGOTO SANITÁRIO OU VENTILAÇÃO. AF_08/2022</t>
  </si>
  <si>
    <t xml:space="preserve"> 9.3.36 </t>
  </si>
  <si>
    <t xml:space="preserve"> 89801 </t>
  </si>
  <si>
    <t>JOELHO 90 GRAUS, PVC, SERIE NORMAL, ESGOTO PREDIAL, DN 50 MM, JUNTA ELÁSTICA, FORNECIDO E INSTALADO EM PRUMADA DE ESGOTO SANITÁRIO OU VENTILAÇÃO. AF_08/2022</t>
  </si>
  <si>
    <t xml:space="preserve"> 9.3.37 </t>
  </si>
  <si>
    <t xml:space="preserve"> 89802 </t>
  </si>
  <si>
    <t>JOELHO 45 GRAUS, PVC, SERIE NORMAL, ESGOTO PREDIAL, DN 50 MM, JUNTA ELÁSTICA, FORNECIDO E INSTALADO EM PRUMADA DE ESGOTO SANITÁRIO OU VENTILAÇÃO. AF_08/2022</t>
  </si>
  <si>
    <t xml:space="preserve"> 9.3.38 </t>
  </si>
  <si>
    <t xml:space="preserve"> 89813 </t>
  </si>
  <si>
    <t>LUVA SIMPLES, PVC, SERIE NORMAL, ESGOTO PREDIAL, DN 50 MM, JUNTA ELÁSTICA, FORNECIDO E INSTALADO EM PRUMADA DE ESGOTO SANITÁRIO OU VENTILAÇÃO. AF_08/2022</t>
  </si>
  <si>
    <t xml:space="preserve"> 9.3.39 </t>
  </si>
  <si>
    <t xml:space="preserve"> 89825 </t>
  </si>
  <si>
    <t>TE, PVC, SERIE NORMAL, ESGOTO PREDIAL, DN 50 X 50 MM, JUNTA ELÁSTICA, FORNECIDO E INSTALADO EM PRUMADA DE ESGOTO SANITÁRIO OU VENTILAÇÃO. AF_08/2022</t>
  </si>
  <si>
    <t xml:space="preserve"> 9.3.40 </t>
  </si>
  <si>
    <t xml:space="preserve"> 104348 </t>
  </si>
  <si>
    <t>TERMINAL DE VENTILAÇÃO, PVC, SÉRIE NORMAL, ESGOTO PREDIAL, DN 50 MM, JUNTA SOLDÁVEL, FORNECIDO E INSTALADO EM PRUMADA DE ESGOTO SANITÁRIO OU VENTILAÇÃO. AF_08/2022</t>
  </si>
  <si>
    <t xml:space="preserve"> 9.3.41 </t>
  </si>
  <si>
    <t xml:space="preserve"> 00000457 </t>
  </si>
  <si>
    <t>Sumidouro conforme as especificações de projeto</t>
  </si>
  <si>
    <t xml:space="preserve"> 9.3.42 </t>
  </si>
  <si>
    <t xml:space="preserve"> 98110 </t>
  </si>
  <si>
    <t>CAIXA DE GORDURA PEQUENA (CAPACIDADE: 19 L), CIRCULAR, EM PVC, DIÂMETRO INTERNO= 0,3 M. AF_12/2020</t>
  </si>
  <si>
    <t xml:space="preserve"> 9.4 </t>
  </si>
  <si>
    <t>ÁGUA PLUVIAL</t>
  </si>
  <si>
    <t xml:space="preserve"> 9.4.1 </t>
  </si>
  <si>
    <t xml:space="preserve"> 89578 </t>
  </si>
  <si>
    <t>TUBO PVC, SÉRIE R, ÁGUA PLUVIAL, DN 100 MM, FORNECIDO E INSTALADO EM CONDUTORES VERTICAIS DE ÁGUAS PLUVIAIS. AF_06/2022</t>
  </si>
  <si>
    <t xml:space="preserve"> 9.4.2 </t>
  </si>
  <si>
    <t xml:space="preserve"> 89580 </t>
  </si>
  <si>
    <t>TUBO PVC, SÉRIE R, ÁGUA PLUVIAL, DN 150 MM, FORNECIDO E INSTALADO EM CONDUTORES VERTICAIS DE ÁGUAS PLUVIAIS. AF_06/2022</t>
  </si>
  <si>
    <t xml:space="preserve"> 9.4.3 </t>
  </si>
  <si>
    <t xml:space="preserve"> 89585 </t>
  </si>
  <si>
    <t>JOELHO 45 GRAUS, PVC, SERIE R, ÁGUA PLUVIAL, DN 100 MM, JUNTA ELÁSTICA, FORNECIDO E INSTALADO EM CONDUTORES VERTICAIS DE ÁGUAS PLUVIAIS. AF_06/2022</t>
  </si>
  <si>
    <t xml:space="preserve"> 9.4.4 </t>
  </si>
  <si>
    <t xml:space="preserve"> 89584 </t>
  </si>
  <si>
    <t>JOELHO 90 GRAUS, PVC, SERIE R, ÁGUA PLUVIAL, DN 100 MM, JUNTA ELÁSTICA, FORNECIDO E INSTALADO EM CONDUTORES VERTICAIS DE ÁGUAS PLUVIAIS. AF_06/2022</t>
  </si>
  <si>
    <t xml:space="preserve"> 9.4.5 </t>
  </si>
  <si>
    <t xml:space="preserve"> 89671 </t>
  </si>
  <si>
    <t>LUVA DE CORRER, PVC, SERIE R, ÁGUA PLUVIAL, DN 100 MM, JUNTA ELÁSTICA, FORNECIDO E INSTALADO EM CONDUTORES VERTICAIS DE ÁGUAS PLUVIAIS. AF_06/2022</t>
  </si>
  <si>
    <t xml:space="preserve"> 9.4.6 </t>
  </si>
  <si>
    <t xml:space="preserve"> 053039 </t>
  </si>
  <si>
    <t>RALO HEMISFERICO 100mm PVC (RALO ABACAXI)</t>
  </si>
  <si>
    <t xml:space="preserve"> 9.4.7 </t>
  </si>
  <si>
    <t xml:space="preserve"> 102989 </t>
  </si>
  <si>
    <t>CANALETA MEIA CANA PRÉ-MOLDADA DE CONCRETO (D = 20 CM) - FORNECIMENTO E INSTALAÇÃO. AF_08/2021</t>
  </si>
  <si>
    <t xml:space="preserve"> 9.4.8 </t>
  </si>
  <si>
    <t xml:space="preserve"> 00000464 </t>
  </si>
  <si>
    <t>CAIXA ENTERRADA HIDRÁULICA RETANGULAR EM ALVENARIA COM TIJOLOS CERÂMICOS MACIÇOS, DIMENSÕES INTERNAS: 0,35X0,7X0,7 M PARA REDE DE DRENAGEM, COM GRELHA DE FERRO FUNDIDO DE 0,15X0,5M (REF. SINAPI 99251)</t>
  </si>
  <si>
    <t xml:space="preserve"> 9.4.9 </t>
  </si>
  <si>
    <t xml:space="preserve"> 00000465 </t>
  </si>
  <si>
    <t>CAIXA ENTERRADA HIDRÁULICA RETANGULAR EM ALVENARIA COM TIJOLOS CERÂMICOS MACIÇOS, DIMENSÕES INTERNAS: 0,35X0,7X0,5 M PARA REDE DE DRENAGEM, COM GRELHA DE FERRO FUNDIDO DE 0,15X0,5M (REF. SINAPI 99251)</t>
  </si>
  <si>
    <t xml:space="preserve"> 9.5 </t>
  </si>
  <si>
    <t>DRENOS</t>
  </si>
  <si>
    <t xml:space="preserve"> 9.5.1 </t>
  </si>
  <si>
    <t xml:space="preserve"> 89865 </t>
  </si>
  <si>
    <t>TUBO, PVC, SOLDÁVEL, DN 25MM, INSTALADO EM DRENO DE AR-CONDICIONADO - FORNECIMENTO E INSTALAÇÃO. AF_08/2022</t>
  </si>
  <si>
    <t xml:space="preserve"> 9.5.2 </t>
  </si>
  <si>
    <t xml:space="preserve"> 104316 </t>
  </si>
  <si>
    <t>TUBO, PVC, SOLDÁVEL, DN 32 MM, INSTALADO EM DRENO DE AR CONDICIONADO - FORNECIMENTO E INSTALAÇÃO. AF_08/2022</t>
  </si>
  <si>
    <t xml:space="preserve"> 9.5.3 </t>
  </si>
  <si>
    <t xml:space="preserve"> 9.5.4 </t>
  </si>
  <si>
    <t xml:space="preserve"> 89866 </t>
  </si>
  <si>
    <t>JOELHO 90 GRAUS, PVC, SOLDÁVEL, DN 25MM, INSTALADO EM DRENO DE AR-CONDICIONADO - FORNECIMENTO E INSTALAÇÃO. AF_08/2022</t>
  </si>
  <si>
    <t xml:space="preserve"> 9.5.5 </t>
  </si>
  <si>
    <t xml:space="preserve"> 89497 </t>
  </si>
  <si>
    <t>JOELHO 90 GRAUS, PVC, SOLDÁVEL, DN 40MM, INSTALADO EM PRUMADA DE ÁGUA - FORNECIMENTO E INSTALAÇÃO. AF_06/2022</t>
  </si>
  <si>
    <t xml:space="preserve"> 9.5.6 </t>
  </si>
  <si>
    <t xml:space="preserve"> 89498 </t>
  </si>
  <si>
    <t>JOELHO 45 GRAUS, PVC, SOLDÁVEL, DN 40MM, INSTALADO EM PRUMADA DE ÁGUA - FORNECIMENTO E INSTALAÇÃO. AF_06/2022</t>
  </si>
  <si>
    <t xml:space="preserve"> 9.5.7 </t>
  </si>
  <si>
    <t xml:space="preserve"> 9.5.8 </t>
  </si>
  <si>
    <t xml:space="preserve"> 89622 </t>
  </si>
  <si>
    <t>TÊ DE REDUÇÃO, PVC, SOLDÁVEL, DN 32MM X 25MM, INSTALADO EM PRUMADA DE ÁGUA - FORNECIMENTO E INSTALAÇÃO. AF_06/2022</t>
  </si>
  <si>
    <t xml:space="preserve"> 9.5.9 </t>
  </si>
  <si>
    <t xml:space="preserve"> 3147 </t>
  </si>
  <si>
    <t>Tê de redução 90º de pvc rígido soldável, marrom  diâm = 40 x 25mm</t>
  </si>
  <si>
    <t xml:space="preserve"> 9.5.10 </t>
  </si>
  <si>
    <t xml:space="preserve"> 104324 </t>
  </si>
  <si>
    <t>TE, PVC, SOLDÁVEL, DN 32 MM, INSTALADO EM DRENO DE AR CONDICIONADO - FORNECIMENTO E INSTALAÇÃO. AF_08/2022</t>
  </si>
  <si>
    <t xml:space="preserve"> 9.5.11 </t>
  </si>
  <si>
    <t xml:space="preserve"> 89623 </t>
  </si>
  <si>
    <t>TE, PVC, SOLDÁVEL, DN 40MM, INSTALADO EM PRUMADA DE ÁGUA - FORNECIMENTO E INSTALAÇÃO. AF_06/2022</t>
  </si>
  <si>
    <t xml:space="preserve"> 9.5.12 </t>
  </si>
  <si>
    <t xml:space="preserve"> 103957 </t>
  </si>
  <si>
    <t>BUCHA DE REDUÇÃO, CURTA, PVC, SOLDÁVEL, DN 32 X 25 MM, INSTALADO EM PRUMADA DE ÁGUA - FORNECIMENTO E INSTALAÇÃO. AF_06/2022</t>
  </si>
  <si>
    <t xml:space="preserve"> 9.5.13 </t>
  </si>
  <si>
    <t xml:space="preserve"> 9.5.14 </t>
  </si>
  <si>
    <t xml:space="preserve"> 070340 </t>
  </si>
  <si>
    <t>CAIXA DE PASSAGEM P/ SPLIT 35X13X7CM DRENO INFERIOR DE PLAST</t>
  </si>
  <si>
    <t xml:space="preserve"> 9.6 </t>
  </si>
  <si>
    <t>REGISTROS</t>
  </si>
  <si>
    <t xml:space="preserve"> 9.6.1 </t>
  </si>
  <si>
    <t xml:space="preserve"> 94490 </t>
  </si>
  <si>
    <t>REGISTRO DE ESFERA, PVC, SOLDÁVEL, COM VOLANTE, DN  32 MM - FORNECIMENTO E INSTALAÇÃO. AF_08/2021</t>
  </si>
  <si>
    <t xml:space="preserve"> 9.6.2 </t>
  </si>
  <si>
    <t xml:space="preserve"> 94492 </t>
  </si>
  <si>
    <t>REGISTRO DE ESFERA, PVC, SOLDÁVEL, COM VOLANTE, DN  50 MM - FORNECIMENTO E INSTALAÇÃO. AF_08/2021</t>
  </si>
  <si>
    <t xml:space="preserve"> 9.6.3 </t>
  </si>
  <si>
    <t xml:space="preserve"> 89987 </t>
  </si>
  <si>
    <t>REGISTRO DE GAVETA BRUTO, LATÃO, ROSCÁVEL, 3/4", COM ACABAMENTO E CANOPLA CROMADOS - FORNECIMENTO E INSTALAÇÃO. AF_08/2021</t>
  </si>
  <si>
    <t xml:space="preserve"> 9.6.4 </t>
  </si>
  <si>
    <t xml:space="preserve"> 89985 </t>
  </si>
  <si>
    <t>REGISTRO DE PRESSÃO BRUTO, LATÃO, ROSCÁVEL, 3/4", COM ACABAMENTO E CANOPLA CROMADOS - FORNECIMENTO E INSTALAÇÃO. AF_08/2021</t>
  </si>
  <si>
    <t xml:space="preserve"> 9.6.5 </t>
  </si>
  <si>
    <t xml:space="preserve"> 99635 </t>
  </si>
  <si>
    <t>VÁLVULA DE DESCARGA METÁLICA, BASE 1 1/2", ACABAMENTO METALICO CROMADO - FORNECIMENTO E INSTALAÇÃO. AF_08/2021</t>
  </si>
  <si>
    <t xml:space="preserve"> 9.6.6 </t>
  </si>
  <si>
    <t xml:space="preserve"> 9273 </t>
  </si>
  <si>
    <t>Tubo de descida para válvula de descarga, incluisive joelho - fornecimento e instalação</t>
  </si>
  <si>
    <t xml:space="preserve"> 9.7 </t>
  </si>
  <si>
    <t>BANCADAS</t>
  </si>
  <si>
    <t xml:space="preserve"> 9.7.1 </t>
  </si>
  <si>
    <t xml:space="preserve"> 00000467 </t>
  </si>
  <si>
    <t>BANCADA DE AÇO INOX AISI 304 E=1,2MM, MEDIDAS DE 2,70 X 0,60 M, INCLUSO CUBA AÇO INOX RETANGULAR DE EMBUTIR C/ VÁLVULA, SIFÃO COPO E SUPORTE EM MÃO FRANCESA - FORNECIMENTO E INSTALAÇÃO (REF. SINAPI 86889)</t>
  </si>
  <si>
    <t xml:space="preserve"> 9.7.2 </t>
  </si>
  <si>
    <t xml:space="preserve"> 00000468 </t>
  </si>
  <si>
    <t>BANCADA DE AÇO INOX AISI 304 E=1,2MM, MEDIDAS DE 1,40 X 0,60 M, INCLUSO CUBA AÇO INOX RETANGULAR DE EMBUTIR C/ VÁLVULA, SIFÃO COPO E SUPORTE EM MÃO FRANCESA - FORNECIMENTO E INSTALAÇÃO (REF. SINAPI 86889)</t>
  </si>
  <si>
    <t xml:space="preserve"> 9.7.3 </t>
  </si>
  <si>
    <t xml:space="preserve"> 00000469 </t>
  </si>
  <si>
    <t>BANCADA DE AÇO INOX AISI 304 E=1,2MM, MEDIDAS DE 2,00 X 0,60 M, INCLUSO CUBA AÇO INOX RETANGULAR DE EMBUTIR C/ VÁLVULA, SIFÃO COPO E SUPORTE EM MÃO FRANCESA - FORNECIMENTO E INSTALAÇÃO (REF. SINAPI 86889)</t>
  </si>
  <si>
    <t xml:space="preserve"> 9.7.4 </t>
  </si>
  <si>
    <t xml:space="preserve"> 00000470 </t>
  </si>
  <si>
    <t>BANCADA DE AÇO INOX AISI 304 E=1,2MM, MEDIDAS DE 2,20 X 0,60 M, INCLUSO CUBA AÇO INOX RETANGULAR DE EMBUTIR C/ VÁLVULA, SIFÃO COPO E SUPORTE EM MÃO FRANCESA - FORNECIMENTO E INSTALAÇÃO (REF. SINAPI 86889)</t>
  </si>
  <si>
    <t xml:space="preserve"> 9.7.5 </t>
  </si>
  <si>
    <t xml:space="preserve"> 00000471 </t>
  </si>
  <si>
    <t>BANCADA DE AÇO INOX AISI 304 E=1,2MM, MEDIDAS DE 1,85 X 0,60 M, INCLUSO CUBA AÇO INOX RETANGULAR DE EMBUTIR C/ VÁLVULA, SIFÃO COPO E SUPORTE EM MÃO FRANCESA - FORNECIMENTO E INSTALAÇÃO (REF. SINAPI 86889)</t>
  </si>
  <si>
    <t xml:space="preserve"> 9.7.6 </t>
  </si>
  <si>
    <t xml:space="preserve"> 00000472 </t>
  </si>
  <si>
    <t>BANCADA DE AÇO INOX AISI 304 E=1,2MM, MEDIDAS DE 0,95 X 0,60 M, INCLUSO CUBA AÇO INOX RETANGULAR DE EMBUTIR C/ VÁLVULA, SIFÃO COPO E SUPORTE EM MÃO FRANCESA - FORNECIMENTO E INSTALAÇÃO (REF. SINAPI 86889)</t>
  </si>
  <si>
    <t xml:space="preserve"> 9.7.7 </t>
  </si>
  <si>
    <t xml:space="preserve"> 00000473 </t>
  </si>
  <si>
    <t>BANCADA DE AÇO INOX AISI 304 E=1,2MM, MEDIDAS DE 1,65 X 0,60 M, INCLUSO CUBA AÇO INOX RETANGULAR DE EMBUTIR C/ VÁLVULA, SIFÃO COPO E SUPORTE EM MÃO FRANCESA - FORNECIMENTO E INSTALAÇÃO (REF. SINAPI 86889)</t>
  </si>
  <si>
    <t xml:space="preserve"> 9.7.8 </t>
  </si>
  <si>
    <t xml:space="preserve"> 00000474 </t>
  </si>
  <si>
    <t>BANCADA DE AÇO INOX EM FORMATO "L", AISI 304, E=1,2MM, MEDIDAS DE 3,00 X 1,90 X 0,60 M, INCLUSO 2 CUBAS AÇO INOX RETANGULAR DE EMBUTIR C/ VÁLVULA, SIFÃO COPO E SUPORTE EM MÃO FRANCESA - FORNECIMENTO E INSTALAÇÃO (REF. SINAPI 86889)</t>
  </si>
  <si>
    <t xml:space="preserve"> 9.7.9 </t>
  </si>
  <si>
    <t xml:space="preserve"> 00000475 </t>
  </si>
  <si>
    <t>BANCADA DE AÇO INOX AISI 304 E=1,2MM, MEDIDAS DE 2,54 X 0,60 M, INCLUSO CUBA AÇO INOX RETANGULAR DE EMBUTIR C/ VÁLVULA, SIFÃO COPO, TANQUE DE INOX COM VÁLVULA E SIFÃO E EXPURGO FUNIL, FIXADO COM SUPORTE EM MÃO FRANCESA - FORNECIMENTO E INSTALAÇÃO (REF. SINAPI 86889)</t>
  </si>
  <si>
    <t xml:space="preserve"> 9.7.10 </t>
  </si>
  <si>
    <t xml:space="preserve"> 00000483 </t>
  </si>
  <si>
    <t>BANCADA EM PORCELANATO, 2,00X0,60M,  COM DUAS CUBAS DE PORCELANA, FIXAÇÃO COM MÃO FRANCESA - FORNECIMENTO E INSTALAÇÃO</t>
  </si>
  <si>
    <t xml:space="preserve"> 9.7.11 </t>
  </si>
  <si>
    <t xml:space="preserve"> 00000484 </t>
  </si>
  <si>
    <t>BANCADA EM PORCELANATO, 1,40X0,60M, COM UMA CUBA DE PORCELANA, FIXAÇÃO COM MÃO FRANCESA - FORNECIMENTO E INSTALAÇÃO</t>
  </si>
  <si>
    <t xml:space="preserve"> 9.7.12 </t>
  </si>
  <si>
    <t xml:space="preserve"> 00000441 </t>
  </si>
  <si>
    <t>BANCADA DE INOX DE 60 X 80CM PARA GUICHÊ (FARMÁCIA) - FORNECIMENTO E INSTALAÇÃO</t>
  </si>
  <si>
    <t xml:space="preserve"> 9.8 </t>
  </si>
  <si>
    <t>LOUÇAS E METAIS</t>
  </si>
  <si>
    <t xml:space="preserve"> 9.8.1 </t>
  </si>
  <si>
    <t xml:space="preserve"> 86937 </t>
  </si>
  <si>
    <t>CUBA DE EMBUTIR OVAL EM LOUÇA BRANCA, 35 X 50CM OU EQUIVALENTE, INCLUSO VÁLVULA EM METAL CROMADO E SIFÃO FLEXÍVEL EM PVC - FORNECIMENTO E INSTALAÇÃO. AF_01/2020</t>
  </si>
  <si>
    <t xml:space="preserve"> 9.8.2 </t>
  </si>
  <si>
    <t xml:space="preserve"> 86909 </t>
  </si>
  <si>
    <t>TORNEIRA CROMADA TUBO MÓVEL, DE MESA, 1/2 OU 3/4, PARA PIA DE COZINHA, PADRÃO ALTO - FORNECIMENTO E INSTALAÇÃO. AF_01/2020</t>
  </si>
  <si>
    <t xml:space="preserve"> 9.8.3 </t>
  </si>
  <si>
    <t xml:space="preserve"> 95547 </t>
  </si>
  <si>
    <t>SABONETEIRA PLASTICA TIPO DISPENSER PARA SABONETE LIQUIDO COM RESERVATORIO 800 A 1500 ML, INCLUSO FIXAÇÃO. AF_01/2020</t>
  </si>
  <si>
    <t xml:space="preserve"> 9.8.4 </t>
  </si>
  <si>
    <t xml:space="preserve"> 4287 </t>
  </si>
  <si>
    <t>Dispenser para toalha interfolhada</t>
  </si>
  <si>
    <t xml:space="preserve"> 9.8.5 </t>
  </si>
  <si>
    <t xml:space="preserve"> 11232 </t>
  </si>
  <si>
    <t>Torneira cromada de mesa para lavatório temporizada bica baixa</t>
  </si>
  <si>
    <t xml:space="preserve"> 9.8.6 </t>
  </si>
  <si>
    <t xml:space="preserve"> 7229 </t>
  </si>
  <si>
    <t>Torneira cromada acionada com pedal mecânico (não utiliza energia elétrica)</t>
  </si>
  <si>
    <t xml:space="preserve"> 9.8.7 </t>
  </si>
  <si>
    <t xml:space="preserve"> 100860 </t>
  </si>
  <si>
    <t>CHUVEIRO ELÉTRICO COMUM CORPO PLÁSTICO, TIPO DUCHA  FORNECIMENTO E INSTALAÇÃO. AF_01/2020</t>
  </si>
  <si>
    <t xml:space="preserve"> 9.8.8 </t>
  </si>
  <si>
    <t xml:space="preserve"> 86932 </t>
  </si>
  <si>
    <t>VASO SANITÁRIO SIFONADO COM CAIXA ACOPLADA LOUÇA BRANCA - PADRÃO MÉDIO, INCLUSO ENGATE FLEXÍVEL EM METAL CROMADO, 1/2  X 40CM - FORNECIMENTO E INSTALAÇÃO. AF_01/2020</t>
  </si>
  <si>
    <t xml:space="preserve"> 9.8.9 </t>
  </si>
  <si>
    <t xml:space="preserve"> 100849 </t>
  </si>
  <si>
    <t>ASSENTO SANITÁRIO CONVENCIONAL - FORNECIMENTO E INSTALACAO. AF_01/2020</t>
  </si>
  <si>
    <t xml:space="preserve"> 9.8.10 </t>
  </si>
  <si>
    <t xml:space="preserve"> 95544 </t>
  </si>
  <si>
    <t>PAPELEIRA DE PAREDE EM METAL CROMADO SEM TAMPA, INCLUSO FIXAÇÃO. AF_01/2020</t>
  </si>
  <si>
    <t xml:space="preserve"> 9.8.11 </t>
  </si>
  <si>
    <t xml:space="preserve"> 86943 </t>
  </si>
  <si>
    <t>LAVATÓRIO LOUÇA BRANCA SUSPENSO, 29,5 X 39CM OU EQUIVALENTE, PADRÃO POPULAR, INCLUSO SIFÃO FLEXÍVEL EM PVC, VÁLVULA E ENGATE FLEXÍVEL 30CM EM PLÁSTICO E TORNEIRA CROMADA DE MESA, PADRÃO POPULAR - FORNECIMENTO E INSTALAÇÃO. AF_01/2020</t>
  </si>
  <si>
    <t xml:space="preserve"> 9.8.12 </t>
  </si>
  <si>
    <t xml:space="preserve"> 13110 </t>
  </si>
  <si>
    <t>Barra de apoio, reta, fixa, em aço inox, l=40cm, d=1 1/4", Jackwal ou similar</t>
  </si>
  <si>
    <t xml:space="preserve"> 9.8.13 </t>
  </si>
  <si>
    <t xml:space="preserve"> 100871 </t>
  </si>
  <si>
    <t>BARRA DE APOIO RETA, EM ALUMINIO, COMPRIMENTO 70 CM,  FIXADA NA PAREDE - FORNECIMENTO E INSTALAÇÃO. AF_01/2020</t>
  </si>
  <si>
    <t xml:space="preserve"> 9.8.14 </t>
  </si>
  <si>
    <t xml:space="preserve"> 100868 </t>
  </si>
  <si>
    <t>BARRA DE APOIO RETA, EM ACO INOX POLIDO, COMPRIMENTO 80 CM,  FIXADA NA PAREDE - FORNECIMENTO E INSTALAÇÃO. AF_01/2020</t>
  </si>
  <si>
    <t xml:space="preserve"> 9.8.15 </t>
  </si>
  <si>
    <t xml:space="preserve"> 95471 </t>
  </si>
  <si>
    <t>VASO SANITARIO SIFONADO CONVENCIONAL PARA PCD SEM FURO FRONTAL COM  LOUÇA BRANCA SEM ASSENTO -  FORNECIMENTO E INSTALAÇÃO. AF_01/2020</t>
  </si>
  <si>
    <t xml:space="preserve"> 9.8.16 </t>
  </si>
  <si>
    <t xml:space="preserve"> 190183 </t>
  </si>
  <si>
    <t>DUCHA HIGIÊNICA - FORNECIMENTO E INSTALAÇÃO</t>
  </si>
  <si>
    <t xml:space="preserve"> 9.8.17 </t>
  </si>
  <si>
    <t xml:space="preserve"> 9.8.18 </t>
  </si>
  <si>
    <t xml:space="preserve"> 86913 </t>
  </si>
  <si>
    <t>TORNEIRA CROMADA 1/2 OU 3/4 PARA TANQUE, PADRÃO POPULAR - FORNECIMENTO E INSTALAÇÃO. AF_01/2020</t>
  </si>
  <si>
    <t xml:space="preserve"> 9.8.19 </t>
  </si>
  <si>
    <t xml:space="preserve"> 00000476 </t>
  </si>
  <si>
    <t>TANQUE AÇO INOX COM TODOS OS ACESSÓRIOS - FORNECIMENTO E INSTALAÇÃO (REF. SINAPI 86877)</t>
  </si>
  <si>
    <t xml:space="preserve"> 9.9 </t>
  </si>
  <si>
    <t>INFRAESTRUTURA DE AR</t>
  </si>
  <si>
    <t xml:space="preserve"> 9.9.1 </t>
  </si>
  <si>
    <t xml:space="preserve"> 97329 </t>
  </si>
  <si>
    <t>TUBO EM COBRE FLEXÍVEL, DN 1/2", COM ISOLAMENTO, INSTALADO EM RAMAL DE ALIMENTAÇÃO DE AR CONDICIONADO COM CONDENSADORA INDIVIDUAL  FORNECIMENTO E INSTALAÇÃO. AF_12/2015</t>
  </si>
  <si>
    <t xml:space="preserve"> 10 </t>
  </si>
  <si>
    <t>REVESTIMENTOS</t>
  </si>
  <si>
    <t xml:space="preserve"> 10.1 </t>
  </si>
  <si>
    <t>PINTURA</t>
  </si>
  <si>
    <t xml:space="preserve"> 10.1.1 </t>
  </si>
  <si>
    <t xml:space="preserve"> 00000460 </t>
  </si>
  <si>
    <t>APLICAÇÃO MANUAL DE PINTURA COM TINTA LÁTEX ACRÍLICA EM PAREDES, TRÊS DEMÃOS, COR CONFORME MEMORIAL E PROJETO (REF. SINAPI 88489)</t>
  </si>
  <si>
    <t>M²</t>
  </si>
  <si>
    <t xml:space="preserve"> 10.1.2 </t>
  </si>
  <si>
    <t xml:space="preserve"> 88415 </t>
  </si>
  <si>
    <t>APLICAÇÃO MANUAL DE FUNDO SELADOR ACRÍLICO EM PAREDES EXTERNAS DE CASAS. AF_06/2014</t>
  </si>
  <si>
    <t xml:space="preserve"> 10.1.3 </t>
  </si>
  <si>
    <t xml:space="preserve"> 3761 </t>
  </si>
  <si>
    <t>Pintura de acabamento com aplicação de fundo preparador epoxi, 01 demão de massa epoxi e 02 demãos de tinta esmalte epoxi branco, e = 35 micra p/ demão - R1</t>
  </si>
  <si>
    <t xml:space="preserve"> 10.1.4 </t>
  </si>
  <si>
    <t xml:space="preserve"> 102220 </t>
  </si>
  <si>
    <t>PINTURA TINTA DE ACABAMENTO (PIGMENTADA) ESMALTE SINTÉTICO BRILHANTE EM MADEIRA, 2 DEMÃOS. AF_01/2021</t>
  </si>
  <si>
    <t xml:space="preserve"> 10.2 </t>
  </si>
  <si>
    <t>CHAPISCO, EMBOÇO E MASSA ÚNICA</t>
  </si>
  <si>
    <t xml:space="preserve"> 10.2.1 </t>
  </si>
  <si>
    <t xml:space="preserve"> 87905 </t>
  </si>
  <si>
    <t>CHAPISCO APLICADO EM ALVENARIA (COM PRESENÇA DE VÃOS) E ESTRUTURAS DE CONCRETO DE FACHADA, COM COLHER DE PEDREIRO.  ARGAMASSA TRAÇO 1:3 COM PREPARO EM BETONEIRA 400L. AF_10/2022 - FACHADA</t>
  </si>
  <si>
    <t xml:space="preserve"> 10.2.2 </t>
  </si>
  <si>
    <t>CHAPISCO APLICADO EM ALVENARIA (COM PRESENÇA DE VÃOS) E ESTRUTURAS DE CONCRETO DE FACHADA, COM COLHER DE PEDREIRO.  ARGAMASSA TRAÇO 1:3 COM PREPARO EM BETONEIRA 400L. AF_10/2022 - INTERNO</t>
  </si>
  <si>
    <t xml:space="preserve"> 10.2.3 </t>
  </si>
  <si>
    <t xml:space="preserve"> 87886 </t>
  </si>
  <si>
    <t>CHAPISCO APLICADO NO TETO OU EM ESTRUTURA, COM DESEMPENADEIRA DENTADA. ARGAMASSA INDUSTRIALIZADA COM PREPARO MANUAL. AF_10/2022</t>
  </si>
  <si>
    <t xml:space="preserve"> 10.2.4 </t>
  </si>
  <si>
    <t xml:space="preserve"> 87535 </t>
  </si>
  <si>
    <t>EMBOÇO, PARA RECEBIMENTO DE CERÂMICA, EM ARGAMASSA TRAÇO 1:2:8, PREPARO MECÂNICO COM BETONEIRA 400L, APLICADO MANUALMENTE EM FACES INTERNAS DE PAREDES, PARA AMBIENTE COM ÁREA  MAIOR QUE 10M2, ESPESSURA DE 20MM, COM EXECUÇÃO DE TALISCAS. AF_06/2014</t>
  </si>
  <si>
    <t xml:space="preserve"> 10.2.5 </t>
  </si>
  <si>
    <t xml:space="preserve"> 87530 </t>
  </si>
  <si>
    <t>MASSA ÚNICA, PARA RECEBIMENTO DE PINTURA, EM ARGAMASSA TRAÇO 1:2:8, PREPARO MANUAL, APLICADA MANUALMENTE EM FACES INTERNAS DE PAREDES, ESPESSURA DE 20MM, COM EXECUÇÃO DE TALISCAS. AF_06/2014</t>
  </si>
  <si>
    <t xml:space="preserve"> 10.2.6 </t>
  </si>
  <si>
    <t xml:space="preserve"> 87792 </t>
  </si>
  <si>
    <t>EMBOÇO OU MASSA ÚNICA EM ARGAMASSA TRAÇO 1:2:8, PREPARO MECÂNICO COM BETONEIRA 400 L, APLICADA MANUALMENTE EM PANOS CEGOS DE FACHADA (SEM PRESENÇA DE VÃOS), ESPESSURA DE 25 MM. AF_08/2022</t>
  </si>
  <si>
    <t xml:space="preserve"> 10.2.7 </t>
  </si>
  <si>
    <t xml:space="preserve"> 90409 </t>
  </si>
  <si>
    <t>MASSA ÚNICA, PARA RECEBIMENTO DE PINTURA, EM ARGAMASSA TRAÇO 1:2:8, PREPARO MANUAL, APLICADA MANUALMENTE EM TETO, ESPESSURA DE 10MM, COM EXECUÇÃO DE TALISCAS. AF_03/2015</t>
  </si>
  <si>
    <t xml:space="preserve"> 10.3 </t>
  </si>
  <si>
    <t>REVESTIMENTO CERÂMICO PAREDE</t>
  </si>
  <si>
    <t xml:space="preserve"> 10.3.1 </t>
  </si>
  <si>
    <t xml:space="preserve"> 87273 </t>
  </si>
  <si>
    <t>REVESTIMENTO CERÂMICO PARA PAREDES INTERNAS COM PLACAS TIPO ESMALTADA EXTRA DE DIMENSÕES 33X45 CM APLICADAS EM AMBIENTES DE ÁREA MAIOR QUE 5 M² NA ALTURA INTEIRA DAS PAREDES. AF_06/2014</t>
  </si>
  <si>
    <t xml:space="preserve"> 11 </t>
  </si>
  <si>
    <t>MUROS E ALAMBRADOS</t>
  </si>
  <si>
    <t xml:space="preserve"> 11.1 </t>
  </si>
  <si>
    <t xml:space="preserve"> 11.1.1 </t>
  </si>
  <si>
    <t xml:space="preserve"> 11.1.2 </t>
  </si>
  <si>
    <t xml:space="preserve"> 96995 </t>
  </si>
  <si>
    <t>REATERRO MANUAL APILOADO COM SOQUETE. AF_10/2017</t>
  </si>
  <si>
    <t xml:space="preserve"> 11.1.3 </t>
  </si>
  <si>
    <t xml:space="preserve"> 11.1.4 </t>
  </si>
  <si>
    <t xml:space="preserve"> 11.1.5 </t>
  </si>
  <si>
    <t xml:space="preserve"> 94974 </t>
  </si>
  <si>
    <t>CONCRETO MAGRO PARA LASTRO, TRAÇO 1:4,5:4,5 (EM MASSA SECA DE CIMENTO/ AREIA MÉDIA/ BRITA 1) - PREPARO MANUAL. AF_05/2021</t>
  </si>
  <si>
    <t xml:space="preserve"> 11.1.6 </t>
  </si>
  <si>
    <t xml:space="preserve"> 96531 </t>
  </si>
  <si>
    <t>FABRICAÇÃO, MONTAGEM E DESMONTAGEM DE FÔRMA PARA BLOCO DE COROAMENTO, EM MADEIRA SERRADA, E=25 MM, 2 UTILIZAÇÕES. AF_06/2017</t>
  </si>
  <si>
    <t xml:space="preserve"> 11.1.7 </t>
  </si>
  <si>
    <t xml:space="preserve"> 11.2 </t>
  </si>
  <si>
    <t xml:space="preserve"> 11.2.1 </t>
  </si>
  <si>
    <t xml:space="preserve"> 90091 </t>
  </si>
  <si>
    <t>ESCAVAÇÃO MECANIZADA DE VALA COM PROF. ATÉ 1,5 M (MÉDIA MONTANTE E JUSANTE/UMA COMPOSIÇÃO POR TRECHO), ESCAVADEIRA (0,8 M3), LARG. DE 1,5 M A 2,5 M, EM SOLO DE 1A CATEGORIA, LOCAIS COM BAIXO NÍVEL DE INTERFERÊNCIA. AF_02/2021</t>
  </si>
  <si>
    <t xml:space="preserve"> 11.2.2 </t>
  </si>
  <si>
    <t xml:space="preserve"> 11.2.3 </t>
  </si>
  <si>
    <t xml:space="preserve"> 11.2.4 </t>
  </si>
  <si>
    <t xml:space="preserve"> 11.2.5 </t>
  </si>
  <si>
    <t xml:space="preserve"> 11.2.6 </t>
  </si>
  <si>
    <t xml:space="preserve"> 11.2.7 </t>
  </si>
  <si>
    <t xml:space="preserve"> 11.3 </t>
  </si>
  <si>
    <t>ESTACAS BROCAS, MURETAS E ALAMBRADOS</t>
  </si>
  <si>
    <t xml:space="preserve"> 11.3.1 </t>
  </si>
  <si>
    <t xml:space="preserve"> 96533 </t>
  </si>
  <si>
    <t>FABRICAÇÃO, MONTAGEM E DESMONTAGEM DE FÔRMA PARA VIGA BALDRAME, EM MADEIRA SERRADA, E=25 MM, 2 UTILIZAÇÕES. AF_06/2017</t>
  </si>
  <si>
    <t xml:space="preserve"> 11.3.2 </t>
  </si>
  <si>
    <t xml:space="preserve"> 00000058 </t>
  </si>
  <si>
    <t>Concreto usinado de 25MPa para estaca, slump = 100 +/- 20mm, incluso bombeamento com lança e adensamento.</t>
  </si>
  <si>
    <t xml:space="preserve"> 11.3.3 </t>
  </si>
  <si>
    <t xml:space="preserve"> 11.3.4 </t>
  </si>
  <si>
    <t xml:space="preserve"> 00000479 </t>
  </si>
  <si>
    <t>ALAMBRADO PARA QUADRA POLIESPORTIVA, ESTRUTURADO POR TUBOS DE ACO GALVANIZADO, (MONTANTES COM DIAMETRO 2", TRAVESSAS E ESCORAS COM DIÂMETRO 1 ¼), REDE EM CORDA DE NYLON FIO 4 10X10CM (EXCETO MURETA)</t>
  </si>
  <si>
    <t xml:space="preserve"> 11.3.5 </t>
  </si>
  <si>
    <t xml:space="preserve"> 00000486 </t>
  </si>
  <si>
    <t>PORTAO EM TELA SOLDADA DE CORRER, CONFECCIONADA EM ARAME GALVANIZADO REV/ESTIDO EM PVC, MOLDURA EM TUBOS DE AÇO GALVANIZADO, INCLUSO FERRAGENS E TRILHO (REF. SINAPI 74238/2 E 85188) - FORNECIMENTO E INSTALAÇÃO</t>
  </si>
  <si>
    <t xml:space="preserve"> 11.3.6 </t>
  </si>
  <si>
    <t xml:space="preserve"> 00000488 </t>
  </si>
  <si>
    <t>Portão de abrir em tela de aço revestida em PVC, moldura em tubos de aco com duas folhas de abrir, incluso ferragens - fornecimento e instalação (REF. ORSE 11532)</t>
  </si>
  <si>
    <t xml:space="preserve"> 11.4 </t>
  </si>
  <si>
    <t xml:space="preserve"> 11.4.1 </t>
  </si>
  <si>
    <t xml:space="preserve"> 11.4.2 </t>
  </si>
  <si>
    <t xml:space="preserve"> 11.4.3 </t>
  </si>
  <si>
    <t xml:space="preserve"> 11.4.4 </t>
  </si>
  <si>
    <t xml:space="preserve"> 11.5 </t>
  </si>
  <si>
    <t>CINTAS</t>
  </si>
  <si>
    <t xml:space="preserve"> 11.5.1 </t>
  </si>
  <si>
    <t xml:space="preserve"> 11.5.2 </t>
  </si>
  <si>
    <t xml:space="preserve"> 11.5.3 </t>
  </si>
  <si>
    <t xml:space="preserve"> 11.5.4 </t>
  </si>
  <si>
    <t xml:space="preserve"> 11.6 </t>
  </si>
  <si>
    <t>ALVENARIA</t>
  </si>
  <si>
    <t xml:space="preserve"> 11.6.1 </t>
  </si>
  <si>
    <t xml:space="preserve"> 11.6.2 </t>
  </si>
  <si>
    <t>CHAPISCO APLICADO EM ALVENARIA (COM PRESENÇA DE VÃOS) E ESTRUTURAS DE CONCRETO DE FACHADA, COM COLHER DE PEDREIRO.  ARGAMASSA TRAÇO 1:3 COM PREPARO EM BETONEIRA 400L. AF_10/2022</t>
  </si>
  <si>
    <t xml:space="preserve"> 11.6.3 </t>
  </si>
  <si>
    <t xml:space="preserve"> 11.6.4 </t>
  </si>
  <si>
    <t xml:space="preserve"> 11.6.5 </t>
  </si>
  <si>
    <t xml:space="preserve"> 11.6.6 </t>
  </si>
  <si>
    <t xml:space="preserve"> 12 </t>
  </si>
  <si>
    <t>PAVIMENTAÇÕES</t>
  </si>
  <si>
    <t xml:space="preserve"> 12.1 </t>
  </si>
  <si>
    <t>PAVIMENTAÇÃO INTERNA</t>
  </si>
  <si>
    <t xml:space="preserve"> 12.1.1 </t>
  </si>
  <si>
    <t xml:space="preserve"> 97084 </t>
  </si>
  <si>
    <t>COMPACTAÇÃO MECÂNICA DE SOLO PARA EXECUÇÃO DE RADIER, PISO DE CONCRETO OU LAJE SOBRE SOLO, COM COMPACTADOR DE SOLOS TIPO PLACA VIBRATÓRIA. AF_09/2021</t>
  </si>
  <si>
    <t xml:space="preserve"> 12.1.2 </t>
  </si>
  <si>
    <t xml:space="preserve"> 94995 </t>
  </si>
  <si>
    <t>EXECUÇÃO DE PASSEIO (CALÇADA) OU PISO DE CONCRETO COM CONCRETO MOLDADO IN LOCO, USINADO, ACABAMENTO CONVENCIONAL, ESPESSURA 8 CM, ARMADO. AF_08/2022</t>
  </si>
  <si>
    <t xml:space="preserve"> 12.1.3 </t>
  </si>
  <si>
    <t xml:space="preserve"> 87620 </t>
  </si>
  <si>
    <t>CONTRAPISO EM ARGAMASSA TRAÇO 1:4 (CIMENTO E AREIA), PREPARO MECÂNICO COM BETONEIRA 400 L, APLICADO EM ÁREAS SECAS SOBRE LAJE, ADERIDO, ACABAMENTO NÃO REFORÇADO, ESPESSURA 2CM. AF_07/2021</t>
  </si>
  <si>
    <t xml:space="preserve"> 12.1.4 </t>
  </si>
  <si>
    <t xml:space="preserve"> 98555 </t>
  </si>
  <si>
    <t>IMPERMEABILIZAÇÃO DE SUPERFÍCIE COM ARGAMASSA POLIMÉRICA / MEMBRANA ACRÍLICA, 3 DEMÃOS. AF_06/2018</t>
  </si>
  <si>
    <t xml:space="preserve"> 12.1.5 </t>
  </si>
  <si>
    <t xml:space="preserve"> 98689 </t>
  </si>
  <si>
    <t>SOLEIRA EM GRANITO, LARGURA 15 CM, ESPESSURA 2,0 CM. AF_09/2020</t>
  </si>
  <si>
    <t xml:space="preserve"> 12.1.6 </t>
  </si>
  <si>
    <t xml:space="preserve"> 00000427 </t>
  </si>
  <si>
    <t>REVESTIMENTO CERÂMICO PARA PISO COM PLACAS TIPO PORCELANATO DE DIMENSÕES 60X60 CM APLICADA EM AMBIENTES DE ÁREA MAIOR QUE 10 M², REJUNTE EPÓXI (REF. SINAPI 87263) - FORNECIMENTO E INSTALAÇÃO</t>
  </si>
  <si>
    <t xml:space="preserve"> 12.1.7 </t>
  </si>
  <si>
    <t xml:space="preserve"> 21.10.081 </t>
  </si>
  <si>
    <t>Rodapé hospitalar flexível em PVC para piso vinílico, espessura de 2 mm e altura de 7,5 cm, com impermeabilizante acrílico</t>
  </si>
  <si>
    <t xml:space="preserve"> 12.2 </t>
  </si>
  <si>
    <t>PAVIMENTAÇÃO EXTERNA</t>
  </si>
  <si>
    <t xml:space="preserve"> 12.2.1 </t>
  </si>
  <si>
    <t xml:space="preserve"> 103946 </t>
  </si>
  <si>
    <t>PLANTIO DE GRAMA ESMERALDA OU SÃO CARLOS OU CURITIBANA, EM PLACAS. AF_05/2022</t>
  </si>
  <si>
    <t xml:space="preserve"> 12.2.2 </t>
  </si>
  <si>
    <t xml:space="preserve"> 94274 </t>
  </si>
  <si>
    <t>ASSENTAMENTO DE GUIA (MEIO-FIO) EM TRECHO CURVO, CONFECCIONADA EM CONCRETO PRÉ-FABRICADO, DIMENSÕES 100X15X13X30 CM (COMPRIMENTO X BASE INFERIOR X BASE SUPERIOR X ALTURA), PARA VIAS URBANAS (USO VIÁRIO). AF_06/2016</t>
  </si>
  <si>
    <t xml:space="preserve"> 12.2.3 </t>
  </si>
  <si>
    <t xml:space="preserve"> 92396 </t>
  </si>
  <si>
    <t>EXECUÇÃO DE PASSEIO EM PISO INTERTRAVADO, COM BLOCO RETANGULAR COR NATURAL DE 20 X 10 CM, ESPESSURA 6 CM. AF_10/2022</t>
  </si>
  <si>
    <t xml:space="preserve"> 12.2.4 </t>
  </si>
  <si>
    <t xml:space="preserve"> 102501 </t>
  </si>
  <si>
    <t>PINTURA DE FAIXA DE PEDESTRE OU ZEBRADA COM TINTA ACRÍLICA, E  = 30 CM, APLICAÇÃO MANUAL. AF_05/2021</t>
  </si>
  <si>
    <t xml:space="preserve"> 12.2.5 </t>
  </si>
  <si>
    <t xml:space="preserve"> 2401002060 </t>
  </si>
  <si>
    <t>AGESUL</t>
  </si>
  <si>
    <t>PINTURA E DEMARCACAO NO PISO PARA SINALIZAR VAGA DE ESTACIONAMENTO, USO INTERNO OU EXTERNO, COM O SIMBOLO "CADEIRANTE", NA MEDIDA DE (1,20 X 1,20)M</t>
  </si>
  <si>
    <t xml:space="preserve"> 12.2.6 </t>
  </si>
  <si>
    <t xml:space="preserve"> 2401002061 </t>
  </si>
  <si>
    <t>PINTURA E DEMARCACAO NO PISO PARA SINALIZAR VAGA DE ESTACIONAMENTO, USO INTERNO OU EXTERNO, COM O SIMBOLO "IDOSO", NA MEDIDA DE (1,50 X 0,40)M</t>
  </si>
  <si>
    <t xml:space="preserve"> 12.2.7 </t>
  </si>
  <si>
    <t xml:space="preserve"> 2401002063 </t>
  </si>
  <si>
    <t>PINTURA E DEMARCACAO NO PISO PARA COMPLEMENTAR A VAGA DE ESTACIONAMENTO ACESSIVEL, NA MEDIDA DE (5,20 X 1,20)M</t>
  </si>
  <si>
    <t xml:space="preserve"> 12.2.8 </t>
  </si>
  <si>
    <t xml:space="preserve"> 2001004030 </t>
  </si>
  <si>
    <t>PINTURA DE FAIXAS DE DEMARCACAO COM TINTA ACRILICA, L=10CM, APLICADA COM TRINCHA</t>
  </si>
  <si>
    <t xml:space="preserve"> 12.2.9 </t>
  </si>
  <si>
    <t xml:space="preserve"> 92394 </t>
  </si>
  <si>
    <t>EXECUÇÃO DE PAVIMENTO EM PISO INTERTRAVADO, COM BLOCO SEXTAVADO DE 25 X 25 CM, ESPESSURA 8 CM. AF_10/2022</t>
  </si>
  <si>
    <t xml:space="preserve"> 12.2.10 </t>
  </si>
  <si>
    <t xml:space="preserve"> 00000489 </t>
  </si>
  <si>
    <t>Piso tátil de concreto, colorido, alerta/direcional, intertravado, espessura 6cm - fornecimento e instalação</t>
  </si>
  <si>
    <t xml:space="preserve"> 12.2.11 </t>
  </si>
  <si>
    <t xml:space="preserve"> 100576 </t>
  </si>
  <si>
    <t>REGULARIZAÇÃO E COMPACTAÇÃO DE SUBLEITO DE SOLO  PREDOMINANTEMENTE ARGILOSO. AF_11/2019</t>
  </si>
  <si>
    <t xml:space="preserve"> 12.2.12 </t>
  </si>
  <si>
    <t xml:space="preserve"> 96400 </t>
  </si>
  <si>
    <t>EXECUÇÃO E COMPACTAÇÃO DE BASE E OU SUB BASE PARA PAVIMENTAÇÃO DE MACADAME SECO - EXCLUSIVE CARGA E TRANSPORTE. AF_11/2019</t>
  </si>
  <si>
    <t xml:space="preserve"> 12.2.13 </t>
  </si>
  <si>
    <t xml:space="preserve"> 95995 </t>
  </si>
  <si>
    <t>EXECUÇÃO DE PAVIMENTO COM APLICAÇÃO DE CONCRETO ASFÁLTICO, CAMADA DE ROLAMENTO, ESPESSURA 5CM - EXCLUSIVE CARGA E TRANSPORTE. AF_11/2019</t>
  </si>
  <si>
    <t xml:space="preserve"> 12.2.14 </t>
  </si>
  <si>
    <t xml:space="preserve"> 00000491 </t>
  </si>
  <si>
    <t>Execução de imprimação com asfalto diluido CM-30 (REF. SINAPI 96401)</t>
  </si>
  <si>
    <t xml:space="preserve"> 12.2.15 </t>
  </si>
  <si>
    <t xml:space="preserve"> 00000493 </t>
  </si>
  <si>
    <t>EXECUÇÃO DE PINTURA DE LIGAÇÃO COM EMULSÃO ASFÁLTICA RR-2C (REF. SINAPI 96402)</t>
  </si>
  <si>
    <t xml:space="preserve"> 12.2.16 </t>
  </si>
  <si>
    <t xml:space="preserve"> 93589 </t>
  </si>
  <si>
    <t>TRANSPORTE COM CAMINHÃO BASCULANTE DE 10 M³, EM VIA URBANA EM REVESTIMENTO PRIMÁRIO (UNIDADE: M3XKM). AF_07/2020 - DMT 10KM</t>
  </si>
  <si>
    <t xml:space="preserve"> 12.2.17 </t>
  </si>
  <si>
    <t xml:space="preserve"> 100970 </t>
  </si>
  <si>
    <t>TRANSPORTE COM CAMINHÃO TANQUE DE TRANSPORTE DE MATERIAL ASFÁLTICO DE 20000 L, EM VIA URBANA EM  REVESTIMENTO PRIMÁRIO (UNIDADE: TXKM). AF_07/2020 - DMT 10KM</t>
  </si>
  <si>
    <t>TXKM</t>
  </si>
  <si>
    <t xml:space="preserve"> 13 </t>
  </si>
  <si>
    <t>PREVENTIVO CONTRA INCÊNDIO</t>
  </si>
  <si>
    <t xml:space="preserve"> 13.1 </t>
  </si>
  <si>
    <t xml:space="preserve"> 101908 </t>
  </si>
  <si>
    <t>EXTINTOR DE INCÊNDIO PORTÁTIL COM CARGA DE PQS DE 4 KG, CLASSE BC - FORNECIMENTO E INSTALAÇÃO. AF_10/2020_PE</t>
  </si>
  <si>
    <t xml:space="preserve"> 13.2 </t>
  </si>
  <si>
    <t xml:space="preserve"> 00000123 </t>
  </si>
  <si>
    <t>LUMINÁRIA DE EMERGÊNCIA, DE SOBREPOR, TIPO BALIZAMENTO COM BLOCO AUTÔNOMO, COM AUTONOMIA DE 3H - FORNECIMENTO E INSTALAÇÃO</t>
  </si>
  <si>
    <t xml:space="preserve"> 13.3 </t>
  </si>
  <si>
    <t xml:space="preserve"> 00000477 </t>
  </si>
  <si>
    <t>PLACA DE SINALIZAÇÃO LUMINOSA DE EMERGENCIA FACE UNICA - FORNECIMENTO E INSTALAÇÃO</t>
  </si>
  <si>
    <t xml:space="preserve"> 13.4 </t>
  </si>
  <si>
    <t xml:space="preserve"> 12138 </t>
  </si>
  <si>
    <t>Placa de indicativa de "EXTINTOR" em pvc, dim.: 20 x 20 cm</t>
  </si>
  <si>
    <t>Un</t>
  </si>
  <si>
    <t xml:space="preserve"> 14 </t>
  </si>
  <si>
    <t>SERVIÇOS COMPLEMENTARES</t>
  </si>
  <si>
    <t xml:space="preserve"> 14.1 </t>
  </si>
  <si>
    <t xml:space="preserve"> 101965 </t>
  </si>
  <si>
    <t>PEITORIL LINEAR EM GRANITO OU MÁRMORE, L = 15CM, COMPRIMENTO DE ATÉ 2M, ASSENTADO COM ARGAMASSA 1:6 COM ADITIVO. AF_11/2020</t>
  </si>
  <si>
    <t xml:space="preserve"> 14.2 </t>
  </si>
  <si>
    <t xml:space="preserve"> 27.04.040 </t>
  </si>
  <si>
    <t>Corrimão, bate-maca ou protetor de parede em PVC, com amortecimento à impacto, altura de 131 mm</t>
  </si>
  <si>
    <t xml:space="preserve"> 14.3 </t>
  </si>
  <si>
    <t xml:space="preserve"> 00000478 </t>
  </si>
  <si>
    <t>Banco em madeira com estrutura em concreto e suporte metálico - fornecimento e instalação (Ref. IPPUJ C10.84.45.10.017)</t>
  </si>
  <si>
    <t xml:space="preserve"> 14.4 </t>
  </si>
  <si>
    <t xml:space="preserve"> 00000482 </t>
  </si>
  <si>
    <t>ALCAPAO EM FERRO 70X70CM, INCLUSO FERRAGENS (REF. SINAPI 74073/002) - FORNECIMENTO E INSTALAÇÃO</t>
  </si>
  <si>
    <t xml:space="preserve"> 14.5 </t>
  </si>
  <si>
    <t xml:space="preserve"> 12048 </t>
  </si>
  <si>
    <t>Letra em alumínio 10 x 10cm - instalado</t>
  </si>
  <si>
    <t xml:space="preserve"> 14.6 </t>
  </si>
  <si>
    <t xml:space="preserve"> 00000490 </t>
  </si>
  <si>
    <t>Letra em alumínio 15 x 15cm - instalado (REF. ORSE 12054)</t>
  </si>
  <si>
    <t xml:space="preserve"> 15 </t>
  </si>
  <si>
    <t>ADMINISTRAÇÃO LOCAL</t>
  </si>
  <si>
    <t xml:space="preserve"> 15.1 </t>
  </si>
  <si>
    <t xml:space="preserve"> 00000496 </t>
  </si>
  <si>
    <t>Administração local - UBS Alto Rio Maina</t>
  </si>
  <si>
    <t>Total sem BDI</t>
  </si>
  <si>
    <t>Total do BDI</t>
  </si>
  <si>
    <t>Total Geral</t>
  </si>
  <si>
    <t xml:space="preserve">_______________________________________________________________
</t>
  </si>
  <si>
    <t>Unidade de Saúde Integrada Alto Rio Maina</t>
  </si>
  <si>
    <t>Planejamento</t>
  </si>
  <si>
    <t>ITEM</t>
  </si>
  <si>
    <t>DESCRIÇÃO DOS SERVIÇOS</t>
  </si>
  <si>
    <t>VALOR (R$)</t>
  </si>
  <si>
    <t>% ITEM</t>
  </si>
  <si>
    <t>Valores totais</t>
  </si>
  <si>
    <r>
      <t>Obra</t>
    </r>
    <r>
      <rPr>
        <sz val="10"/>
        <rFont val="Arial"/>
        <family val="2"/>
      </rPr>
      <t>: UNIDADE DE SAÚDE INTEGRADA ALTO RIO MAINA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</si>
</sst>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%"/>
    <numFmt numFmtId="165" formatCode="_(* #,##0.00_);_(* \(#,##0.00\);_(* &quot;-&quot;??_);_(@_)"/>
  </numFmts>
  <fonts count="26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43" fontId="22" fillId="0" borderId="0" applyFont="0" applyFill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</cellStyleXfs>
  <cellXfs count="107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right" vertical="top" wrapText="1"/>
    </xf>
    <xf numFmtId="0" fontId="6" fillId="7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right" vertical="top" wrapText="1"/>
    </xf>
    <xf numFmtId="4" fontId="8" fillId="9" borderId="6" xfId="0" applyNumberFormat="1" applyFont="1" applyFill="1" applyBorder="1" applyAlignment="1">
      <alignment horizontal="right" vertical="top" wrapText="1"/>
    </xf>
    <xf numFmtId="164" fontId="9" fillId="10" borderId="7" xfId="0" applyNumberFormat="1" applyFont="1" applyFill="1" applyBorder="1" applyAlignment="1">
      <alignment horizontal="right" vertical="top" wrapText="1"/>
    </xf>
    <xf numFmtId="0" fontId="11" fillId="11" borderId="8" xfId="0" applyFont="1" applyFill="1" applyBorder="1" applyAlignment="1">
      <alignment horizontal="left" vertical="top" wrapText="1"/>
    </xf>
    <xf numFmtId="0" fontId="12" fillId="12" borderId="9" xfId="0" applyFont="1" applyFill="1" applyBorder="1" applyAlignment="1">
      <alignment horizontal="center" vertical="top" wrapText="1"/>
    </xf>
    <xf numFmtId="0" fontId="13" fillId="13" borderId="10" xfId="0" applyFont="1" applyFill="1" applyBorder="1" applyAlignment="1">
      <alignment horizontal="right" vertical="top" wrapText="1"/>
    </xf>
    <xf numFmtId="4" fontId="14" fillId="14" borderId="11" xfId="0" applyNumberFormat="1" applyFont="1" applyFill="1" applyBorder="1" applyAlignment="1">
      <alignment horizontal="right" vertical="top" wrapText="1"/>
    </xf>
    <xf numFmtId="164" fontId="15" fillId="15" borderId="12" xfId="0" applyNumberFormat="1" applyFont="1" applyFill="1" applyBorder="1" applyAlignment="1">
      <alignment horizontal="right" vertical="top" wrapText="1"/>
    </xf>
    <xf numFmtId="0" fontId="16" fillId="16" borderId="0" xfId="0" applyFont="1" applyFill="1" applyAlignment="1">
      <alignment horizontal="left" vertical="top" wrapText="1"/>
    </xf>
    <xf numFmtId="0" fontId="17" fillId="17" borderId="0" xfId="0" applyFont="1" applyFill="1" applyAlignment="1">
      <alignment horizontal="center" vertical="top" wrapText="1"/>
    </xf>
    <xf numFmtId="0" fontId="18" fillId="18" borderId="0" xfId="0" applyFont="1" applyFill="1" applyAlignment="1">
      <alignment horizontal="right" vertical="top" wrapText="1"/>
    </xf>
    <xf numFmtId="0" fontId="20" fillId="20" borderId="0" xfId="0" applyFont="1" applyFill="1" applyAlignment="1">
      <alignment horizontal="left" vertical="top" wrapText="1"/>
    </xf>
    <xf numFmtId="0" fontId="21" fillId="21" borderId="0" xfId="0" applyFont="1" applyFill="1" applyAlignment="1">
      <alignment horizontal="center" vertical="top" wrapText="1"/>
    </xf>
    <xf numFmtId="0" fontId="10" fillId="16" borderId="0" xfId="0" applyFont="1" applyFill="1" applyAlignment="1">
      <alignment horizontal="left" vertical="top" wrapText="1"/>
    </xf>
    <xf numFmtId="0" fontId="23" fillId="0" borderId="0" xfId="2" applyAlignment="1">
      <alignment vertical="center"/>
    </xf>
    <xf numFmtId="0" fontId="23" fillId="0" borderId="0" xfId="2" applyAlignment="1">
      <alignment horizontal="left" vertical="center"/>
    </xf>
    <xf numFmtId="0" fontId="23" fillId="0" borderId="0" xfId="2" applyAlignment="1">
      <alignment horizontal="center" vertical="center"/>
    </xf>
    <xf numFmtId="165" fontId="23" fillId="0" borderId="0" xfId="3" applyAlignment="1">
      <alignment horizontal="center" vertical="center"/>
    </xf>
    <xf numFmtId="0" fontId="23" fillId="0" borderId="0" xfId="2"/>
    <xf numFmtId="0" fontId="24" fillId="0" borderId="13" xfId="2" applyFont="1" applyBorder="1" applyAlignment="1">
      <alignment vertical="center"/>
    </xf>
    <xf numFmtId="0" fontId="24" fillId="0" borderId="14" xfId="2" applyFont="1" applyBorder="1" applyAlignment="1">
      <alignment vertical="center"/>
    </xf>
    <xf numFmtId="0" fontId="23" fillId="0" borderId="14" xfId="2" applyBorder="1" applyAlignment="1">
      <alignment horizontal="left" vertical="center"/>
    </xf>
    <xf numFmtId="0" fontId="23" fillId="0" borderId="14" xfId="2" applyBorder="1" applyAlignment="1">
      <alignment horizontal="center" vertical="center"/>
    </xf>
    <xf numFmtId="165" fontId="23" fillId="0" borderId="14" xfId="3" applyBorder="1" applyAlignment="1">
      <alignment horizontal="center" vertical="center"/>
    </xf>
    <xf numFmtId="0" fontId="23" fillId="0" borderId="14" xfId="2" applyBorder="1" applyAlignment="1">
      <alignment vertical="center"/>
    </xf>
    <xf numFmtId="0" fontId="23" fillId="0" borderId="14" xfId="2" applyBorder="1"/>
    <xf numFmtId="0" fontId="23" fillId="0" borderId="15" xfId="2" applyBorder="1"/>
    <xf numFmtId="0" fontId="23" fillId="0" borderId="0" xfId="4"/>
    <xf numFmtId="0" fontId="23" fillId="22" borderId="19" xfId="4" applyFill="1" applyBorder="1" applyAlignment="1">
      <alignment horizontal="center"/>
    </xf>
    <xf numFmtId="0" fontId="23" fillId="22" borderId="20" xfId="4" applyFill="1" applyBorder="1" applyAlignment="1">
      <alignment horizontal="center"/>
    </xf>
    <xf numFmtId="0" fontId="23" fillId="22" borderId="21" xfId="4" applyFill="1" applyBorder="1" applyAlignment="1">
      <alignment horizontal="center"/>
    </xf>
    <xf numFmtId="0" fontId="23" fillId="22" borderId="18" xfId="4" applyFill="1" applyBorder="1" applyAlignment="1">
      <alignment horizontal="center"/>
    </xf>
    <xf numFmtId="0" fontId="23" fillId="0" borderId="22" xfId="4" applyBorder="1"/>
    <xf numFmtId="0" fontId="23" fillId="0" borderId="23" xfId="4" applyBorder="1" applyAlignment="1">
      <alignment horizontal="center"/>
    </xf>
    <xf numFmtId="0" fontId="23" fillId="0" borderId="23" xfId="4" applyBorder="1"/>
    <xf numFmtId="0" fontId="23" fillId="0" borderId="24" xfId="4" applyBorder="1"/>
    <xf numFmtId="0" fontId="23" fillId="0" borderId="25" xfId="4" applyBorder="1" applyAlignment="1">
      <alignment horizontal="center"/>
    </xf>
    <xf numFmtId="49" fontId="24" fillId="22" borderId="26" xfId="4" applyNumberFormat="1" applyFont="1" applyFill="1" applyBorder="1"/>
    <xf numFmtId="165" fontId="0" fillId="0" borderId="26" xfId="3" applyFont="1" applyBorder="1" applyAlignment="1">
      <alignment horizontal="center"/>
    </xf>
    <xf numFmtId="10" fontId="0" fillId="0" borderId="26" xfId="5" applyNumberFormat="1" applyFont="1" applyBorder="1" applyAlignment="1">
      <alignment horizontal="center"/>
    </xf>
    <xf numFmtId="10" fontId="23" fillId="23" borderId="26" xfId="5" applyNumberFormat="1" applyFill="1" applyBorder="1"/>
    <xf numFmtId="10" fontId="0" fillId="0" borderId="26" xfId="5" applyNumberFormat="1" applyFont="1" applyBorder="1"/>
    <xf numFmtId="0" fontId="23" fillId="0" borderId="26" xfId="4" applyBorder="1"/>
    <xf numFmtId="0" fontId="23" fillId="0" borderId="27" xfId="4" applyBorder="1"/>
    <xf numFmtId="10" fontId="23" fillId="0" borderId="26" xfId="4" applyNumberFormat="1" applyBorder="1"/>
    <xf numFmtId="0" fontId="24" fillId="0" borderId="26" xfId="4" applyFont="1" applyBorder="1"/>
    <xf numFmtId="165" fontId="23" fillId="0" borderId="26" xfId="4" applyNumberFormat="1" applyBorder="1"/>
    <xf numFmtId="0" fontId="24" fillId="22" borderId="26" xfId="4" applyFont="1" applyFill="1" applyBorder="1"/>
    <xf numFmtId="9" fontId="23" fillId="23" borderId="26" xfId="5" applyFill="1" applyBorder="1"/>
    <xf numFmtId="9" fontId="23" fillId="25" borderId="26" xfId="5" applyFill="1" applyBorder="1"/>
    <xf numFmtId="43" fontId="23" fillId="0" borderId="26" xfId="4" applyNumberFormat="1" applyBorder="1"/>
    <xf numFmtId="9" fontId="23" fillId="0" borderId="26" xfId="5" applyBorder="1"/>
    <xf numFmtId="9" fontId="0" fillId="24" borderId="26" xfId="5" applyFont="1" applyFill="1" applyBorder="1"/>
    <xf numFmtId="9" fontId="0" fillId="0" borderId="26" xfId="5" applyFont="1" applyBorder="1"/>
    <xf numFmtId="9" fontId="0" fillId="0" borderId="27" xfId="5" applyFont="1" applyBorder="1"/>
    <xf numFmtId="9" fontId="23" fillId="24" borderId="26" xfId="5" applyFill="1" applyBorder="1"/>
    <xf numFmtId="165" fontId="23" fillId="0" borderId="27" xfId="4" applyNumberFormat="1" applyBorder="1"/>
    <xf numFmtId="0" fontId="24" fillId="26" borderId="26" xfId="4" applyFont="1" applyFill="1" applyBorder="1" applyAlignment="1">
      <alignment vertical="center"/>
    </xf>
    <xf numFmtId="43" fontId="23" fillId="0" borderId="26" xfId="1" applyFont="1" applyBorder="1"/>
    <xf numFmtId="9" fontId="0" fillId="24" borderId="27" xfId="5" applyFont="1" applyFill="1" applyBorder="1"/>
    <xf numFmtId="0" fontId="24" fillId="26" borderId="26" xfId="4" applyFont="1" applyFill="1" applyBorder="1" applyAlignment="1">
      <alignment vertical="center" wrapText="1"/>
    </xf>
    <xf numFmtId="9" fontId="23" fillId="24" borderId="27" xfId="5" applyFill="1" applyBorder="1"/>
    <xf numFmtId="9" fontId="25" fillId="23" borderId="27" xfId="5" applyFont="1" applyFill="1" applyBorder="1"/>
    <xf numFmtId="9" fontId="25" fillId="23" borderId="26" xfId="5" applyFont="1" applyFill="1" applyBorder="1"/>
    <xf numFmtId="43" fontId="23" fillId="0" borderId="27" xfId="4" applyNumberFormat="1" applyBorder="1"/>
    <xf numFmtId="0" fontId="23" fillId="0" borderId="26" xfId="5" applyNumberFormat="1" applyBorder="1"/>
    <xf numFmtId="0" fontId="24" fillId="22" borderId="26" xfId="4" applyFont="1" applyFill="1" applyBorder="1" applyAlignment="1">
      <alignment vertical="center"/>
    </xf>
    <xf numFmtId="9" fontId="23" fillId="0" borderId="27" xfId="5" applyBorder="1"/>
    <xf numFmtId="165" fontId="0" fillId="0" borderId="0" xfId="3" applyFont="1"/>
    <xf numFmtId="0" fontId="23" fillId="0" borderId="28" xfId="4" applyBorder="1"/>
    <xf numFmtId="165" fontId="24" fillId="22" borderId="19" xfId="3" applyFont="1" applyFill="1" applyBorder="1"/>
    <xf numFmtId="10" fontId="24" fillId="22" borderId="20" xfId="4" applyNumberFormat="1" applyFont="1" applyFill="1" applyBorder="1"/>
    <xf numFmtId="165" fontId="23" fillId="22" borderId="20" xfId="4" applyNumberFormat="1" applyFill="1" applyBorder="1"/>
    <xf numFmtId="43" fontId="23" fillId="22" borderId="20" xfId="1" applyFont="1" applyFill="1" applyBorder="1"/>
    <xf numFmtId="10" fontId="0" fillId="27" borderId="29" xfId="5" applyNumberFormat="1" applyFont="1" applyFill="1" applyBorder="1"/>
    <xf numFmtId="10" fontId="23" fillId="22" borderId="16" xfId="4" applyNumberFormat="1" applyFill="1" applyBorder="1"/>
    <xf numFmtId="10" fontId="23" fillId="22" borderId="17" xfId="4" applyNumberFormat="1" applyFill="1" applyBorder="1"/>
    <xf numFmtId="10" fontId="23" fillId="22" borderId="20" xfId="4" applyNumberFormat="1" applyFill="1" applyBorder="1"/>
    <xf numFmtId="0" fontId="18" fillId="18" borderId="0" xfId="0" applyFont="1" applyFill="1" applyAlignment="1">
      <alignment horizontal="right" vertical="top" wrapText="1"/>
    </xf>
    <xf numFmtId="0" fontId="16" fillId="16" borderId="0" xfId="0" applyFont="1" applyFill="1" applyAlignment="1">
      <alignment horizontal="left" vertical="top" wrapText="1"/>
    </xf>
    <xf numFmtId="4" fontId="19" fillId="19" borderId="0" xfId="0" applyNumberFormat="1" applyFont="1" applyFill="1" applyAlignment="1">
      <alignment horizontal="right" vertical="top" wrapText="1"/>
    </xf>
    <xf numFmtId="0" fontId="21" fillId="21" borderId="0" xfId="0" applyFont="1" applyFill="1" applyAlignment="1">
      <alignment horizontal="center" vertical="top" wrapText="1"/>
    </xf>
    <xf numFmtId="0" fontId="0" fillId="0" borderId="0" xfId="0"/>
    <xf numFmtId="0" fontId="2" fillId="3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vertical="top" wrapText="1"/>
    </xf>
    <xf numFmtId="0" fontId="24" fillId="0" borderId="16" xfId="2" applyFont="1" applyBorder="1" applyAlignment="1">
      <alignment horizontal="center" vertical="center"/>
    </xf>
    <xf numFmtId="0" fontId="24" fillId="0" borderId="17" xfId="2" applyFont="1" applyBorder="1" applyAlignment="1">
      <alignment horizontal="center" vertical="center"/>
    </xf>
    <xf numFmtId="0" fontId="24" fillId="0" borderId="18" xfId="2" applyFont="1" applyBorder="1" applyAlignment="1">
      <alignment horizontal="center" vertical="center"/>
    </xf>
    <xf numFmtId="0" fontId="23" fillId="22" borderId="16" xfId="4" applyFill="1" applyBorder="1" applyAlignment="1">
      <alignment horizontal="center"/>
    </xf>
    <xf numFmtId="0" fontId="23" fillId="22" borderId="18" xfId="4" applyFill="1" applyBorder="1" applyAlignment="1">
      <alignment horizontal="center"/>
    </xf>
    <xf numFmtId="9" fontId="23" fillId="0" borderId="26" xfId="5" applyFill="1" applyBorder="1"/>
    <xf numFmtId="10" fontId="0" fillId="0" borderId="26" xfId="5" applyNumberFormat="1" applyFont="1" applyFill="1" applyBorder="1"/>
    <xf numFmtId="9" fontId="23" fillId="0" borderId="26" xfId="4" applyNumberFormat="1" applyFill="1" applyBorder="1"/>
    <xf numFmtId="10" fontId="23" fillId="0" borderId="26" xfId="4" applyNumberFormat="1" applyFill="1" applyBorder="1"/>
    <xf numFmtId="9" fontId="25" fillId="0" borderId="26" xfId="5" applyFont="1" applyFill="1" applyBorder="1"/>
    <xf numFmtId="0" fontId="0" fillId="0" borderId="26" xfId="0" applyBorder="1"/>
    <xf numFmtId="165" fontId="23" fillId="0" borderId="26" xfId="4" applyNumberFormat="1" applyFill="1" applyBorder="1"/>
    <xf numFmtId="10" fontId="0" fillId="0" borderId="0" xfId="0" applyNumberFormat="1"/>
    <xf numFmtId="43" fontId="0" fillId="0" borderId="0" xfId="0" applyNumberFormat="1"/>
    <xf numFmtId="9" fontId="23" fillId="0" borderId="27" xfId="5" applyFill="1" applyBorder="1"/>
    <xf numFmtId="9" fontId="0" fillId="0" borderId="26" xfId="0" applyNumberFormat="1" applyBorder="1"/>
  </cellXfs>
  <cellStyles count="6">
    <cellStyle name="Normal" xfId="0" builtinId="0"/>
    <cellStyle name="Normal 11 2" xfId="2" xr:uid="{A04A9C77-A080-4CE8-9FDF-96297C9A7ACE}"/>
    <cellStyle name="Normal 2" xfId="4" xr:uid="{4571C02B-BF07-4C34-992A-44C7F785147A}"/>
    <cellStyle name="Porcentagem 2" xfId="5" xr:uid="{2745DDD0-6F3D-4FA8-A2AA-7202B66F3732}"/>
    <cellStyle name="Vírgula" xfId="1" builtinId="3"/>
    <cellStyle name="Vírgula 2 2" xfId="3" xr:uid="{EAF675C7-7911-4A78-9E61-37E438FDDFD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8"/>
  <sheetViews>
    <sheetView showOutlineSymbols="0" showWhiteSpace="0" topLeftCell="B473" workbookViewId="0">
      <selection activeCell="I471" sqref="I471"/>
    </sheetView>
  </sheetViews>
  <sheetFormatPr defaultRowHeight="14.25" x14ac:dyDescent="0.2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10" width="13" bestFit="1" customWidth="1"/>
  </cols>
  <sheetData>
    <row r="1" spans="1:10" ht="15" x14ac:dyDescent="0.2">
      <c r="A1" s="1"/>
      <c r="B1" s="1"/>
      <c r="C1" s="1"/>
      <c r="D1" s="1" t="s">
        <v>0</v>
      </c>
      <c r="E1" s="90" t="s">
        <v>1</v>
      </c>
      <c r="F1" s="90"/>
      <c r="G1" s="90" t="s">
        <v>2</v>
      </c>
      <c r="H1" s="90"/>
      <c r="I1" s="90" t="s">
        <v>3</v>
      </c>
      <c r="J1" s="90"/>
    </row>
    <row r="2" spans="1:10" ht="80.099999999999994" customHeight="1" x14ac:dyDescent="0.2">
      <c r="A2" s="14"/>
      <c r="B2" s="14"/>
      <c r="C2" s="14"/>
      <c r="D2" s="19" t="s">
        <v>1226</v>
      </c>
      <c r="E2" s="85" t="s">
        <v>4</v>
      </c>
      <c r="F2" s="85"/>
      <c r="G2" s="85" t="s">
        <v>5</v>
      </c>
      <c r="H2" s="85"/>
      <c r="I2" s="85" t="s">
        <v>6</v>
      </c>
      <c r="J2" s="85"/>
    </row>
    <row r="3" spans="1:10" ht="15" x14ac:dyDescent="0.25">
      <c r="A3" s="89" t="s">
        <v>7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30" customHeight="1" x14ac:dyDescent="0.2">
      <c r="A4" s="2" t="s">
        <v>8</v>
      </c>
      <c r="B4" s="4" t="s">
        <v>9</v>
      </c>
      <c r="C4" s="2" t="s">
        <v>10</v>
      </c>
      <c r="D4" s="2" t="s">
        <v>11</v>
      </c>
      <c r="E4" s="3" t="s">
        <v>12</v>
      </c>
      <c r="F4" s="4" t="s">
        <v>13</v>
      </c>
      <c r="G4" s="4" t="s">
        <v>14</v>
      </c>
      <c r="H4" s="4" t="s">
        <v>15</v>
      </c>
      <c r="I4" s="4" t="s">
        <v>16</v>
      </c>
      <c r="J4" s="4" t="s">
        <v>17</v>
      </c>
    </row>
    <row r="5" spans="1:10" ht="24" customHeight="1" x14ac:dyDescent="0.2">
      <c r="A5" s="5" t="s">
        <v>18</v>
      </c>
      <c r="B5" s="5"/>
      <c r="C5" s="5"/>
      <c r="D5" s="5" t="s">
        <v>19</v>
      </c>
      <c r="E5" s="5"/>
      <c r="F5" s="6"/>
      <c r="G5" s="5"/>
      <c r="H5" s="5"/>
      <c r="I5" s="7">
        <v>53992.75</v>
      </c>
      <c r="J5" s="8">
        <v>2.6971144707827341E-2</v>
      </c>
    </row>
    <row r="6" spans="1:10" ht="26.1" customHeight="1" x14ac:dyDescent="0.2">
      <c r="A6" s="9" t="s">
        <v>20</v>
      </c>
      <c r="B6" s="11" t="s">
        <v>21</v>
      </c>
      <c r="C6" s="9" t="s">
        <v>22</v>
      </c>
      <c r="D6" s="9" t="s">
        <v>23</v>
      </c>
      <c r="E6" s="10" t="s">
        <v>24</v>
      </c>
      <c r="F6" s="11">
        <v>9</v>
      </c>
      <c r="G6" s="12">
        <v>193.45</v>
      </c>
      <c r="H6" s="12">
        <v>238.98</v>
      </c>
      <c r="I6" s="12">
        <v>2150.8200000000002</v>
      </c>
      <c r="J6" s="13">
        <v>1.0744049425244907E-3</v>
      </c>
    </row>
    <row r="7" spans="1:10" ht="26.1" customHeight="1" x14ac:dyDescent="0.2">
      <c r="A7" s="9" t="s">
        <v>25</v>
      </c>
      <c r="B7" s="11" t="s">
        <v>26</v>
      </c>
      <c r="C7" s="9" t="s">
        <v>22</v>
      </c>
      <c r="D7" s="9" t="s">
        <v>27</v>
      </c>
      <c r="E7" s="10" t="s">
        <v>24</v>
      </c>
      <c r="F7" s="11">
        <v>256.85000000000002</v>
      </c>
      <c r="G7" s="12">
        <v>90.93</v>
      </c>
      <c r="H7" s="12">
        <v>112.33</v>
      </c>
      <c r="I7" s="12">
        <v>28851.96</v>
      </c>
      <c r="J7" s="13">
        <v>1.4412497756910808E-2</v>
      </c>
    </row>
    <row r="8" spans="1:10" ht="39" customHeight="1" x14ac:dyDescent="0.2">
      <c r="A8" s="9" t="s">
        <v>28</v>
      </c>
      <c r="B8" s="11" t="s">
        <v>29</v>
      </c>
      <c r="C8" s="9" t="s">
        <v>30</v>
      </c>
      <c r="D8" s="9" t="s">
        <v>31</v>
      </c>
      <c r="E8" s="10" t="s">
        <v>24</v>
      </c>
      <c r="F8" s="11">
        <v>5</v>
      </c>
      <c r="G8" s="12">
        <v>1203.8800000000001</v>
      </c>
      <c r="H8" s="12">
        <v>1487.27</v>
      </c>
      <c r="I8" s="12">
        <v>7436.35</v>
      </c>
      <c r="J8" s="13">
        <v>3.7147000652504613E-3</v>
      </c>
    </row>
    <row r="9" spans="1:10" ht="39" customHeight="1" x14ac:dyDescent="0.2">
      <c r="A9" s="9" t="s">
        <v>32</v>
      </c>
      <c r="B9" s="11" t="s">
        <v>33</v>
      </c>
      <c r="C9" s="9" t="s">
        <v>30</v>
      </c>
      <c r="D9" s="9" t="s">
        <v>34</v>
      </c>
      <c r="E9" s="10" t="s">
        <v>24</v>
      </c>
      <c r="F9" s="11">
        <v>2.52</v>
      </c>
      <c r="G9" s="12">
        <v>1214.29</v>
      </c>
      <c r="H9" s="12">
        <v>1500.13</v>
      </c>
      <c r="I9" s="12">
        <v>3780.32</v>
      </c>
      <c r="J9" s="13">
        <v>1.8883934928651319E-3</v>
      </c>
    </row>
    <row r="10" spans="1:10" ht="51.95" customHeight="1" x14ac:dyDescent="0.2">
      <c r="A10" s="9" t="s">
        <v>35</v>
      </c>
      <c r="B10" s="11" t="s">
        <v>36</v>
      </c>
      <c r="C10" s="9" t="s">
        <v>30</v>
      </c>
      <c r="D10" s="9" t="s">
        <v>37</v>
      </c>
      <c r="E10" s="10" t="s">
        <v>38</v>
      </c>
      <c r="F10" s="11">
        <v>1</v>
      </c>
      <c r="G10" s="12">
        <v>1070.29</v>
      </c>
      <c r="H10" s="12">
        <v>1322.23</v>
      </c>
      <c r="I10" s="12">
        <v>1322.23</v>
      </c>
      <c r="J10" s="13">
        <v>6.6049713465290332E-4</v>
      </c>
    </row>
    <row r="11" spans="1:10" ht="39" customHeight="1" x14ac:dyDescent="0.2">
      <c r="A11" s="9" t="s">
        <v>39</v>
      </c>
      <c r="B11" s="11" t="s">
        <v>40</v>
      </c>
      <c r="C11" s="9" t="s">
        <v>30</v>
      </c>
      <c r="D11" s="9" t="s">
        <v>41</v>
      </c>
      <c r="E11" s="10" t="s">
        <v>42</v>
      </c>
      <c r="F11" s="11">
        <v>82.81</v>
      </c>
      <c r="G11" s="12">
        <v>73.239999999999995</v>
      </c>
      <c r="H11" s="12">
        <v>90.48</v>
      </c>
      <c r="I11" s="12">
        <v>7492.64</v>
      </c>
      <c r="J11" s="13">
        <v>3.742818761475484E-3</v>
      </c>
    </row>
    <row r="12" spans="1:10" ht="39" customHeight="1" x14ac:dyDescent="0.2">
      <c r="A12" s="9" t="s">
        <v>43</v>
      </c>
      <c r="B12" s="11" t="s">
        <v>44</v>
      </c>
      <c r="C12" s="9" t="s">
        <v>22</v>
      </c>
      <c r="D12" s="9" t="s">
        <v>45</v>
      </c>
      <c r="E12" s="10" t="s">
        <v>46</v>
      </c>
      <c r="F12" s="11">
        <v>1</v>
      </c>
      <c r="G12" s="12">
        <v>2394.7199999999998</v>
      </c>
      <c r="H12" s="12">
        <v>2958.43</v>
      </c>
      <c r="I12" s="12">
        <v>2958.43</v>
      </c>
      <c r="J12" s="13">
        <v>1.4778325541480594E-3</v>
      </c>
    </row>
    <row r="13" spans="1:10" ht="24" customHeight="1" x14ac:dyDescent="0.2">
      <c r="A13" s="5" t="s">
        <v>47</v>
      </c>
      <c r="B13" s="5"/>
      <c r="C13" s="5"/>
      <c r="D13" s="5" t="s">
        <v>48</v>
      </c>
      <c r="E13" s="5"/>
      <c r="F13" s="6"/>
      <c r="G13" s="5"/>
      <c r="H13" s="5"/>
      <c r="I13" s="7">
        <v>5274.77</v>
      </c>
      <c r="J13" s="8">
        <v>2.6349201507703613E-3</v>
      </c>
    </row>
    <row r="14" spans="1:10" ht="26.1" customHeight="1" x14ac:dyDescent="0.2">
      <c r="A14" s="9" t="s">
        <v>49</v>
      </c>
      <c r="B14" s="11" t="s">
        <v>50</v>
      </c>
      <c r="C14" s="9" t="s">
        <v>30</v>
      </c>
      <c r="D14" s="9" t="s">
        <v>51</v>
      </c>
      <c r="E14" s="10" t="s">
        <v>52</v>
      </c>
      <c r="F14" s="11">
        <v>10.06</v>
      </c>
      <c r="G14" s="12">
        <v>56.97</v>
      </c>
      <c r="H14" s="12">
        <v>70.38</v>
      </c>
      <c r="I14" s="12">
        <v>708.02</v>
      </c>
      <c r="J14" s="13">
        <v>3.5367914907160524E-4</v>
      </c>
    </row>
    <row r="15" spans="1:10" ht="26.1" customHeight="1" x14ac:dyDescent="0.2">
      <c r="A15" s="9" t="s">
        <v>53</v>
      </c>
      <c r="B15" s="11" t="s">
        <v>54</v>
      </c>
      <c r="C15" s="9" t="s">
        <v>22</v>
      </c>
      <c r="D15" s="9" t="s">
        <v>55</v>
      </c>
      <c r="E15" s="10" t="s">
        <v>42</v>
      </c>
      <c r="F15" s="11">
        <v>77.42</v>
      </c>
      <c r="G15" s="12">
        <v>3.22</v>
      </c>
      <c r="H15" s="12">
        <v>3.97</v>
      </c>
      <c r="I15" s="12">
        <v>307.35000000000002</v>
      </c>
      <c r="J15" s="13">
        <v>1.5353137830450815E-4</v>
      </c>
    </row>
    <row r="16" spans="1:10" ht="26.1" customHeight="1" x14ac:dyDescent="0.2">
      <c r="A16" s="9" t="s">
        <v>56</v>
      </c>
      <c r="B16" s="11" t="s">
        <v>57</v>
      </c>
      <c r="C16" s="9" t="s">
        <v>22</v>
      </c>
      <c r="D16" s="9" t="s">
        <v>58</v>
      </c>
      <c r="E16" s="10" t="s">
        <v>59</v>
      </c>
      <c r="F16" s="11">
        <v>60</v>
      </c>
      <c r="G16" s="12">
        <v>27.84</v>
      </c>
      <c r="H16" s="12">
        <v>34.39</v>
      </c>
      <c r="I16" s="12">
        <v>2063.4</v>
      </c>
      <c r="J16" s="13">
        <v>1.0307357930487136E-3</v>
      </c>
    </row>
    <row r="17" spans="1:10" ht="39" customHeight="1" x14ac:dyDescent="0.2">
      <c r="A17" s="9" t="s">
        <v>60</v>
      </c>
      <c r="B17" s="11" t="s">
        <v>61</v>
      </c>
      <c r="C17" s="9" t="s">
        <v>30</v>
      </c>
      <c r="D17" s="9" t="s">
        <v>62</v>
      </c>
      <c r="E17" s="10" t="s">
        <v>63</v>
      </c>
      <c r="F17" s="11">
        <v>600</v>
      </c>
      <c r="G17" s="12">
        <v>2.97</v>
      </c>
      <c r="H17" s="12">
        <v>3.66</v>
      </c>
      <c r="I17" s="12">
        <v>2196</v>
      </c>
      <c r="J17" s="13">
        <v>1.0969738303455341E-3</v>
      </c>
    </row>
    <row r="18" spans="1:10" ht="24" customHeight="1" x14ac:dyDescent="0.2">
      <c r="A18" s="5" t="s">
        <v>64</v>
      </c>
      <c r="B18" s="5"/>
      <c r="C18" s="5"/>
      <c r="D18" s="5" t="s">
        <v>65</v>
      </c>
      <c r="E18" s="5"/>
      <c r="F18" s="6"/>
      <c r="G18" s="5"/>
      <c r="H18" s="5"/>
      <c r="I18" s="7">
        <v>69496.25</v>
      </c>
      <c r="J18" s="8">
        <v>3.4715650071562305E-2</v>
      </c>
    </row>
    <row r="19" spans="1:10" ht="24" customHeight="1" x14ac:dyDescent="0.2">
      <c r="A19" s="5" t="s">
        <v>66</v>
      </c>
      <c r="B19" s="5"/>
      <c r="C19" s="5"/>
      <c r="D19" s="5" t="s">
        <v>67</v>
      </c>
      <c r="E19" s="5"/>
      <c r="F19" s="6"/>
      <c r="G19" s="5"/>
      <c r="H19" s="5"/>
      <c r="I19" s="7">
        <v>69496.25</v>
      </c>
      <c r="J19" s="8">
        <v>3.4715650071562305E-2</v>
      </c>
    </row>
    <row r="20" spans="1:10" ht="39" customHeight="1" x14ac:dyDescent="0.2">
      <c r="A20" s="9" t="s">
        <v>68</v>
      </c>
      <c r="B20" s="11" t="s">
        <v>69</v>
      </c>
      <c r="C20" s="9" t="s">
        <v>30</v>
      </c>
      <c r="D20" s="9" t="s">
        <v>70</v>
      </c>
      <c r="E20" s="10" t="s">
        <v>52</v>
      </c>
      <c r="F20" s="11">
        <v>53</v>
      </c>
      <c r="G20" s="12">
        <v>102.78</v>
      </c>
      <c r="H20" s="12">
        <v>126.97</v>
      </c>
      <c r="I20" s="12">
        <v>6729.41</v>
      </c>
      <c r="J20" s="13">
        <v>3.3615604115052552E-3</v>
      </c>
    </row>
    <row r="21" spans="1:10" ht="26.1" customHeight="1" x14ac:dyDescent="0.2">
      <c r="A21" s="9" t="s">
        <v>71</v>
      </c>
      <c r="B21" s="11" t="s">
        <v>72</v>
      </c>
      <c r="C21" s="9" t="s">
        <v>30</v>
      </c>
      <c r="D21" s="9" t="s">
        <v>73</v>
      </c>
      <c r="E21" s="10" t="s">
        <v>52</v>
      </c>
      <c r="F21" s="11">
        <v>27</v>
      </c>
      <c r="G21" s="12">
        <v>33.15</v>
      </c>
      <c r="H21" s="12">
        <v>40.950000000000003</v>
      </c>
      <c r="I21" s="12">
        <v>1105.6500000000001</v>
      </c>
      <c r="J21" s="13">
        <v>5.5230834040142975E-4</v>
      </c>
    </row>
    <row r="22" spans="1:10" ht="26.1" customHeight="1" x14ac:dyDescent="0.2">
      <c r="A22" s="9" t="s">
        <v>74</v>
      </c>
      <c r="B22" s="11" t="s">
        <v>75</v>
      </c>
      <c r="C22" s="9" t="s">
        <v>30</v>
      </c>
      <c r="D22" s="9" t="s">
        <v>76</v>
      </c>
      <c r="E22" s="10" t="s">
        <v>77</v>
      </c>
      <c r="F22" s="11">
        <v>927</v>
      </c>
      <c r="G22" s="12">
        <v>14.99</v>
      </c>
      <c r="H22" s="12">
        <v>18.510000000000002</v>
      </c>
      <c r="I22" s="12">
        <v>17158.77</v>
      </c>
      <c r="J22" s="13">
        <v>8.5713668720027499E-3</v>
      </c>
    </row>
    <row r="23" spans="1:10" ht="26.1" customHeight="1" x14ac:dyDescent="0.2">
      <c r="A23" s="9" t="s">
        <v>78</v>
      </c>
      <c r="B23" s="11" t="s">
        <v>79</v>
      </c>
      <c r="C23" s="9" t="s">
        <v>30</v>
      </c>
      <c r="D23" s="9" t="s">
        <v>80</v>
      </c>
      <c r="E23" s="10" t="s">
        <v>77</v>
      </c>
      <c r="F23" s="11">
        <v>360</v>
      </c>
      <c r="G23" s="12">
        <v>12.61</v>
      </c>
      <c r="H23" s="12">
        <v>15.57</v>
      </c>
      <c r="I23" s="12">
        <v>5605.2</v>
      </c>
      <c r="J23" s="13">
        <v>2.799980744013109E-3</v>
      </c>
    </row>
    <row r="24" spans="1:10" ht="26.1" customHeight="1" x14ac:dyDescent="0.2">
      <c r="A24" s="9" t="s">
        <v>81</v>
      </c>
      <c r="B24" s="11" t="s">
        <v>82</v>
      </c>
      <c r="C24" s="9" t="s">
        <v>30</v>
      </c>
      <c r="D24" s="9" t="s">
        <v>83</v>
      </c>
      <c r="E24" s="10" t="s">
        <v>77</v>
      </c>
      <c r="F24" s="11">
        <v>35</v>
      </c>
      <c r="G24" s="12">
        <v>20.100000000000001</v>
      </c>
      <c r="H24" s="12">
        <v>24.83</v>
      </c>
      <c r="I24" s="12">
        <v>869.05</v>
      </c>
      <c r="J24" s="13">
        <v>4.3411890130318144E-4</v>
      </c>
    </row>
    <row r="25" spans="1:10" ht="26.1" customHeight="1" x14ac:dyDescent="0.2">
      <c r="A25" s="9" t="s">
        <v>84</v>
      </c>
      <c r="B25" s="11" t="s">
        <v>85</v>
      </c>
      <c r="C25" s="9" t="s">
        <v>22</v>
      </c>
      <c r="D25" s="9" t="s">
        <v>86</v>
      </c>
      <c r="E25" s="10" t="s">
        <v>52</v>
      </c>
      <c r="F25" s="11">
        <v>32</v>
      </c>
      <c r="G25" s="12">
        <v>594.23</v>
      </c>
      <c r="H25" s="12">
        <v>734.11</v>
      </c>
      <c r="I25" s="12">
        <v>23491.52</v>
      </c>
      <c r="J25" s="13">
        <v>1.1734782638906522E-2</v>
      </c>
    </row>
    <row r="26" spans="1:10" ht="39" customHeight="1" x14ac:dyDescent="0.2">
      <c r="A26" s="9" t="s">
        <v>87</v>
      </c>
      <c r="B26" s="11" t="s">
        <v>88</v>
      </c>
      <c r="C26" s="9" t="s">
        <v>30</v>
      </c>
      <c r="D26" s="9" t="s">
        <v>89</v>
      </c>
      <c r="E26" s="10" t="s">
        <v>52</v>
      </c>
      <c r="F26" s="11">
        <v>5</v>
      </c>
      <c r="G26" s="12">
        <v>432.91</v>
      </c>
      <c r="H26" s="12">
        <v>534.80999999999995</v>
      </c>
      <c r="I26" s="12">
        <v>2674.05</v>
      </c>
      <c r="J26" s="13">
        <v>1.3357754421837321E-3</v>
      </c>
    </row>
    <row r="27" spans="1:10" ht="39" customHeight="1" x14ac:dyDescent="0.2">
      <c r="A27" s="9" t="s">
        <v>90</v>
      </c>
      <c r="B27" s="11" t="s">
        <v>91</v>
      </c>
      <c r="C27" s="9" t="s">
        <v>30</v>
      </c>
      <c r="D27" s="9" t="s">
        <v>92</v>
      </c>
      <c r="E27" s="10" t="s">
        <v>24</v>
      </c>
      <c r="F27" s="11">
        <v>34</v>
      </c>
      <c r="G27" s="12">
        <v>282.42</v>
      </c>
      <c r="H27" s="12">
        <v>348.9</v>
      </c>
      <c r="I27" s="12">
        <v>11862.6</v>
      </c>
      <c r="J27" s="13">
        <v>5.9257567212463265E-3</v>
      </c>
    </row>
    <row r="28" spans="1:10" ht="24" customHeight="1" x14ac:dyDescent="0.2">
      <c r="A28" s="5" t="s">
        <v>93</v>
      </c>
      <c r="B28" s="5"/>
      <c r="C28" s="5"/>
      <c r="D28" s="5" t="s">
        <v>94</v>
      </c>
      <c r="E28" s="5"/>
      <c r="F28" s="6"/>
      <c r="G28" s="5"/>
      <c r="H28" s="5"/>
      <c r="I28" s="7">
        <v>362785.19</v>
      </c>
      <c r="J28" s="8">
        <v>0.18122306897401291</v>
      </c>
    </row>
    <row r="29" spans="1:10" ht="24" customHeight="1" x14ac:dyDescent="0.2">
      <c r="A29" s="5" t="s">
        <v>95</v>
      </c>
      <c r="B29" s="5"/>
      <c r="C29" s="5"/>
      <c r="D29" s="5" t="s">
        <v>96</v>
      </c>
      <c r="E29" s="5"/>
      <c r="F29" s="6"/>
      <c r="G29" s="5"/>
      <c r="H29" s="5"/>
      <c r="I29" s="7">
        <v>29093.95</v>
      </c>
      <c r="J29" s="8">
        <v>1.4533379677313957E-2</v>
      </c>
    </row>
    <row r="30" spans="1:10" ht="39" customHeight="1" x14ac:dyDescent="0.2">
      <c r="A30" s="9" t="s">
        <v>97</v>
      </c>
      <c r="B30" s="11" t="s">
        <v>98</v>
      </c>
      <c r="C30" s="9" t="s">
        <v>30</v>
      </c>
      <c r="D30" s="9" t="s">
        <v>99</v>
      </c>
      <c r="E30" s="10" t="s">
        <v>52</v>
      </c>
      <c r="F30" s="11">
        <v>10</v>
      </c>
      <c r="G30" s="12">
        <v>43.4</v>
      </c>
      <c r="H30" s="12">
        <v>53.61</v>
      </c>
      <c r="I30" s="12">
        <v>536.1</v>
      </c>
      <c r="J30" s="13">
        <v>2.6779948563216799E-4</v>
      </c>
    </row>
    <row r="31" spans="1:10" ht="26.1" customHeight="1" x14ac:dyDescent="0.2">
      <c r="A31" s="9" t="s">
        <v>100</v>
      </c>
      <c r="B31" s="11" t="s">
        <v>101</v>
      </c>
      <c r="C31" s="9" t="s">
        <v>22</v>
      </c>
      <c r="D31" s="9" t="s">
        <v>102</v>
      </c>
      <c r="E31" s="10" t="s">
        <v>24</v>
      </c>
      <c r="F31" s="11">
        <v>144</v>
      </c>
      <c r="G31" s="12">
        <v>2.14</v>
      </c>
      <c r="H31" s="12">
        <v>2.64</v>
      </c>
      <c r="I31" s="12">
        <v>380.16</v>
      </c>
      <c r="J31" s="13">
        <v>1.8990235489260395E-4</v>
      </c>
    </row>
    <row r="32" spans="1:10" ht="26.1" customHeight="1" x14ac:dyDescent="0.2">
      <c r="A32" s="9" t="s">
        <v>103</v>
      </c>
      <c r="B32" s="11" t="s">
        <v>104</v>
      </c>
      <c r="C32" s="9" t="s">
        <v>30</v>
      </c>
      <c r="D32" s="9" t="s">
        <v>105</v>
      </c>
      <c r="E32" s="10" t="s">
        <v>77</v>
      </c>
      <c r="F32" s="11">
        <v>265</v>
      </c>
      <c r="G32" s="12">
        <v>16.95</v>
      </c>
      <c r="H32" s="12">
        <v>20.94</v>
      </c>
      <c r="I32" s="12">
        <v>5549.1</v>
      </c>
      <c r="J32" s="13">
        <v>2.771956959002916E-3</v>
      </c>
    </row>
    <row r="33" spans="1:10" ht="26.1" customHeight="1" x14ac:dyDescent="0.2">
      <c r="A33" s="9" t="s">
        <v>106</v>
      </c>
      <c r="B33" s="11" t="s">
        <v>75</v>
      </c>
      <c r="C33" s="9" t="s">
        <v>30</v>
      </c>
      <c r="D33" s="9" t="s">
        <v>76</v>
      </c>
      <c r="E33" s="10" t="s">
        <v>77</v>
      </c>
      <c r="F33" s="11">
        <v>175</v>
      </c>
      <c r="G33" s="12">
        <v>14.99</v>
      </c>
      <c r="H33" s="12">
        <v>18.510000000000002</v>
      </c>
      <c r="I33" s="12">
        <v>3239.25</v>
      </c>
      <c r="J33" s="13">
        <v>1.6181113296661071E-3</v>
      </c>
    </row>
    <row r="34" spans="1:10" ht="26.1" customHeight="1" x14ac:dyDescent="0.2">
      <c r="A34" s="9" t="s">
        <v>107</v>
      </c>
      <c r="B34" s="11" t="s">
        <v>82</v>
      </c>
      <c r="C34" s="9" t="s">
        <v>30</v>
      </c>
      <c r="D34" s="9" t="s">
        <v>83</v>
      </c>
      <c r="E34" s="10" t="s">
        <v>77</v>
      </c>
      <c r="F34" s="11">
        <v>162</v>
      </c>
      <c r="G34" s="12">
        <v>20.100000000000001</v>
      </c>
      <c r="H34" s="12">
        <v>24.83</v>
      </c>
      <c r="I34" s="12">
        <v>4022.46</v>
      </c>
      <c r="J34" s="13">
        <v>2.0093503431747256E-3</v>
      </c>
    </row>
    <row r="35" spans="1:10" ht="39" customHeight="1" x14ac:dyDescent="0.2">
      <c r="A35" s="9" t="s">
        <v>108</v>
      </c>
      <c r="B35" s="11" t="s">
        <v>109</v>
      </c>
      <c r="C35" s="9" t="s">
        <v>30</v>
      </c>
      <c r="D35" s="9" t="s">
        <v>110</v>
      </c>
      <c r="E35" s="10" t="s">
        <v>52</v>
      </c>
      <c r="F35" s="11">
        <v>2.4</v>
      </c>
      <c r="G35" s="12">
        <v>155.38</v>
      </c>
      <c r="H35" s="12">
        <v>191.95</v>
      </c>
      <c r="I35" s="12">
        <v>460.68</v>
      </c>
      <c r="J35" s="13">
        <v>2.3012472867194018E-4</v>
      </c>
    </row>
    <row r="36" spans="1:10" ht="26.1" customHeight="1" x14ac:dyDescent="0.2">
      <c r="A36" s="9" t="s">
        <v>111</v>
      </c>
      <c r="B36" s="11" t="s">
        <v>85</v>
      </c>
      <c r="C36" s="9" t="s">
        <v>22</v>
      </c>
      <c r="D36" s="9" t="s">
        <v>86</v>
      </c>
      <c r="E36" s="10" t="s">
        <v>52</v>
      </c>
      <c r="F36" s="11">
        <v>10</v>
      </c>
      <c r="G36" s="12">
        <v>594.23</v>
      </c>
      <c r="H36" s="12">
        <v>734.11</v>
      </c>
      <c r="I36" s="12">
        <v>7341.1</v>
      </c>
      <c r="J36" s="13">
        <v>3.6671195746582879E-3</v>
      </c>
    </row>
    <row r="37" spans="1:10" ht="26.1" customHeight="1" x14ac:dyDescent="0.2">
      <c r="A37" s="9" t="s">
        <v>112</v>
      </c>
      <c r="B37" s="11" t="s">
        <v>113</v>
      </c>
      <c r="C37" s="9" t="s">
        <v>30</v>
      </c>
      <c r="D37" s="9" t="s">
        <v>114</v>
      </c>
      <c r="E37" s="10" t="s">
        <v>24</v>
      </c>
      <c r="F37" s="11">
        <v>151</v>
      </c>
      <c r="G37" s="12">
        <v>40.56</v>
      </c>
      <c r="H37" s="12">
        <v>50.1</v>
      </c>
      <c r="I37" s="12">
        <v>7565.1</v>
      </c>
      <c r="J37" s="13">
        <v>3.7790149016152094E-3</v>
      </c>
    </row>
    <row r="38" spans="1:10" ht="24" customHeight="1" x14ac:dyDescent="0.2">
      <c r="A38" s="5" t="s">
        <v>115</v>
      </c>
      <c r="B38" s="5"/>
      <c r="C38" s="5"/>
      <c r="D38" s="5" t="s">
        <v>116</v>
      </c>
      <c r="E38" s="5"/>
      <c r="F38" s="6"/>
      <c r="G38" s="5"/>
      <c r="H38" s="5"/>
      <c r="I38" s="7">
        <v>79186.39</v>
      </c>
      <c r="J38" s="8">
        <v>3.9556191962447772E-2</v>
      </c>
    </row>
    <row r="39" spans="1:10" ht="39" customHeight="1" x14ac:dyDescent="0.2">
      <c r="A39" s="9" t="s">
        <v>117</v>
      </c>
      <c r="B39" s="11" t="s">
        <v>118</v>
      </c>
      <c r="C39" s="9" t="s">
        <v>30</v>
      </c>
      <c r="D39" s="9" t="s">
        <v>119</v>
      </c>
      <c r="E39" s="10" t="s">
        <v>77</v>
      </c>
      <c r="F39" s="11">
        <v>15</v>
      </c>
      <c r="G39" s="12">
        <v>15.38</v>
      </c>
      <c r="H39" s="12">
        <v>19</v>
      </c>
      <c r="I39" s="12">
        <v>285</v>
      </c>
      <c r="J39" s="13">
        <v>1.4236682224429747E-4</v>
      </c>
    </row>
    <row r="40" spans="1:10" ht="39" customHeight="1" x14ac:dyDescent="0.2">
      <c r="A40" s="9" t="s">
        <v>120</v>
      </c>
      <c r="B40" s="11" t="s">
        <v>121</v>
      </c>
      <c r="C40" s="9" t="s">
        <v>30</v>
      </c>
      <c r="D40" s="9" t="s">
        <v>122</v>
      </c>
      <c r="E40" s="10" t="s">
        <v>77</v>
      </c>
      <c r="F40" s="11">
        <v>459</v>
      </c>
      <c r="G40" s="12">
        <v>12.97</v>
      </c>
      <c r="H40" s="12">
        <v>16.02</v>
      </c>
      <c r="I40" s="12">
        <v>7353.18</v>
      </c>
      <c r="J40" s="13">
        <v>3.6731539297906075E-3</v>
      </c>
    </row>
    <row r="41" spans="1:10" ht="39" customHeight="1" x14ac:dyDescent="0.2">
      <c r="A41" s="9" t="s">
        <v>123</v>
      </c>
      <c r="B41" s="11" t="s">
        <v>124</v>
      </c>
      <c r="C41" s="9" t="s">
        <v>30</v>
      </c>
      <c r="D41" s="9" t="s">
        <v>125</v>
      </c>
      <c r="E41" s="10" t="s">
        <v>77</v>
      </c>
      <c r="F41" s="11">
        <v>223</v>
      </c>
      <c r="G41" s="12">
        <v>10.91</v>
      </c>
      <c r="H41" s="12">
        <v>13.47</v>
      </c>
      <c r="I41" s="12">
        <v>3003.81</v>
      </c>
      <c r="J41" s="13">
        <v>1.5005013485110286E-3</v>
      </c>
    </row>
    <row r="42" spans="1:10" ht="39" customHeight="1" x14ac:dyDescent="0.2">
      <c r="A42" s="9" t="s">
        <v>126</v>
      </c>
      <c r="B42" s="11" t="s">
        <v>127</v>
      </c>
      <c r="C42" s="9" t="s">
        <v>30</v>
      </c>
      <c r="D42" s="9" t="s">
        <v>128</v>
      </c>
      <c r="E42" s="10" t="s">
        <v>77</v>
      </c>
      <c r="F42" s="11">
        <v>191</v>
      </c>
      <c r="G42" s="12">
        <v>16.22</v>
      </c>
      <c r="H42" s="12">
        <v>20.03</v>
      </c>
      <c r="I42" s="12">
        <v>3825.73</v>
      </c>
      <c r="J42" s="13">
        <v>1.91107727320939E-3</v>
      </c>
    </row>
    <row r="43" spans="1:10" ht="39" customHeight="1" x14ac:dyDescent="0.2">
      <c r="A43" s="9" t="s">
        <v>129</v>
      </c>
      <c r="B43" s="11" t="s">
        <v>130</v>
      </c>
      <c r="C43" s="9" t="s">
        <v>30</v>
      </c>
      <c r="D43" s="9" t="s">
        <v>131</v>
      </c>
      <c r="E43" s="10" t="s">
        <v>24</v>
      </c>
      <c r="F43" s="11">
        <v>167</v>
      </c>
      <c r="G43" s="12">
        <v>285.23</v>
      </c>
      <c r="H43" s="12">
        <v>352.37</v>
      </c>
      <c r="I43" s="12">
        <v>58845.79</v>
      </c>
      <c r="J43" s="13">
        <v>2.9395396928965815E-2</v>
      </c>
    </row>
    <row r="44" spans="1:10" ht="26.1" customHeight="1" x14ac:dyDescent="0.2">
      <c r="A44" s="9" t="s">
        <v>132</v>
      </c>
      <c r="B44" s="11" t="s">
        <v>85</v>
      </c>
      <c r="C44" s="9" t="s">
        <v>22</v>
      </c>
      <c r="D44" s="9" t="s">
        <v>86</v>
      </c>
      <c r="E44" s="10" t="s">
        <v>52</v>
      </c>
      <c r="F44" s="11">
        <v>8</v>
      </c>
      <c r="G44" s="12">
        <v>594.23</v>
      </c>
      <c r="H44" s="12">
        <v>734.11</v>
      </c>
      <c r="I44" s="12">
        <v>5872.88</v>
      </c>
      <c r="J44" s="13">
        <v>2.9336956597266306E-3</v>
      </c>
    </row>
    <row r="45" spans="1:10" ht="24" customHeight="1" x14ac:dyDescent="0.2">
      <c r="A45" s="5" t="s">
        <v>133</v>
      </c>
      <c r="B45" s="5"/>
      <c r="C45" s="5"/>
      <c r="D45" s="5" t="s">
        <v>134</v>
      </c>
      <c r="E45" s="5"/>
      <c r="F45" s="6"/>
      <c r="G45" s="5"/>
      <c r="H45" s="5"/>
      <c r="I45" s="7">
        <v>83796.98</v>
      </c>
      <c r="J45" s="8">
        <v>4.1859332478136661E-2</v>
      </c>
    </row>
    <row r="46" spans="1:10" ht="24" customHeight="1" x14ac:dyDescent="0.2">
      <c r="A46" s="5" t="s">
        <v>135</v>
      </c>
      <c r="B46" s="5"/>
      <c r="C46" s="5"/>
      <c r="D46" s="5" t="s">
        <v>136</v>
      </c>
      <c r="E46" s="5"/>
      <c r="F46" s="6"/>
      <c r="G46" s="5"/>
      <c r="H46" s="5"/>
      <c r="I46" s="7">
        <v>62297.27</v>
      </c>
      <c r="J46" s="8">
        <v>3.1119524085596508E-2</v>
      </c>
    </row>
    <row r="47" spans="1:10" ht="39" customHeight="1" x14ac:dyDescent="0.2">
      <c r="A47" s="9" t="s">
        <v>137</v>
      </c>
      <c r="B47" s="11" t="s">
        <v>118</v>
      </c>
      <c r="C47" s="9" t="s">
        <v>30</v>
      </c>
      <c r="D47" s="9" t="s">
        <v>119</v>
      </c>
      <c r="E47" s="10" t="s">
        <v>77</v>
      </c>
      <c r="F47" s="11">
        <v>44</v>
      </c>
      <c r="G47" s="12">
        <v>15.38</v>
      </c>
      <c r="H47" s="12">
        <v>19</v>
      </c>
      <c r="I47" s="12">
        <v>836</v>
      </c>
      <c r="J47" s="13">
        <v>4.176093452499392E-4</v>
      </c>
    </row>
    <row r="48" spans="1:10" ht="39" customHeight="1" x14ac:dyDescent="0.2">
      <c r="A48" s="9" t="s">
        <v>138</v>
      </c>
      <c r="B48" s="11" t="s">
        <v>139</v>
      </c>
      <c r="C48" s="9" t="s">
        <v>30</v>
      </c>
      <c r="D48" s="9" t="s">
        <v>140</v>
      </c>
      <c r="E48" s="10" t="s">
        <v>77</v>
      </c>
      <c r="F48" s="11">
        <v>76</v>
      </c>
      <c r="G48" s="12">
        <v>14.5</v>
      </c>
      <c r="H48" s="12">
        <v>17.91</v>
      </c>
      <c r="I48" s="12">
        <v>1361.16</v>
      </c>
      <c r="J48" s="13">
        <v>6.7994394303876472E-4</v>
      </c>
    </row>
    <row r="49" spans="1:10" ht="39" customHeight="1" x14ac:dyDescent="0.2">
      <c r="A49" s="9" t="s">
        <v>141</v>
      </c>
      <c r="B49" s="11" t="s">
        <v>121</v>
      </c>
      <c r="C49" s="9" t="s">
        <v>30</v>
      </c>
      <c r="D49" s="9" t="s">
        <v>122</v>
      </c>
      <c r="E49" s="10" t="s">
        <v>77</v>
      </c>
      <c r="F49" s="11">
        <v>288</v>
      </c>
      <c r="G49" s="12">
        <v>12.97</v>
      </c>
      <c r="H49" s="12">
        <v>16.02</v>
      </c>
      <c r="I49" s="12">
        <v>4613.76</v>
      </c>
      <c r="J49" s="13">
        <v>2.3047240343784204E-3</v>
      </c>
    </row>
    <row r="50" spans="1:10" ht="39" customHeight="1" x14ac:dyDescent="0.2">
      <c r="A50" s="9" t="s">
        <v>142</v>
      </c>
      <c r="B50" s="11" t="s">
        <v>124</v>
      </c>
      <c r="C50" s="9" t="s">
        <v>30</v>
      </c>
      <c r="D50" s="9" t="s">
        <v>125</v>
      </c>
      <c r="E50" s="10" t="s">
        <v>77</v>
      </c>
      <c r="F50" s="11">
        <v>117</v>
      </c>
      <c r="G50" s="12">
        <v>10.91</v>
      </c>
      <c r="H50" s="12">
        <v>13.47</v>
      </c>
      <c r="I50" s="12">
        <v>1575.99</v>
      </c>
      <c r="J50" s="13">
        <v>7.8725855504838723E-4</v>
      </c>
    </row>
    <row r="51" spans="1:10" ht="39" customHeight="1" x14ac:dyDescent="0.2">
      <c r="A51" s="9" t="s">
        <v>143</v>
      </c>
      <c r="B51" s="11" t="s">
        <v>127</v>
      </c>
      <c r="C51" s="9" t="s">
        <v>30</v>
      </c>
      <c r="D51" s="9" t="s">
        <v>128</v>
      </c>
      <c r="E51" s="10" t="s">
        <v>77</v>
      </c>
      <c r="F51" s="11">
        <v>168</v>
      </c>
      <c r="G51" s="12">
        <v>16.22</v>
      </c>
      <c r="H51" s="12">
        <v>20.03</v>
      </c>
      <c r="I51" s="12">
        <v>3365.04</v>
      </c>
      <c r="J51" s="13">
        <v>1.6809475492103533E-3</v>
      </c>
    </row>
    <row r="52" spans="1:10" ht="39" customHeight="1" x14ac:dyDescent="0.2">
      <c r="A52" s="9" t="s">
        <v>144</v>
      </c>
      <c r="B52" s="11" t="s">
        <v>145</v>
      </c>
      <c r="C52" s="9" t="s">
        <v>30</v>
      </c>
      <c r="D52" s="9" t="s">
        <v>146</v>
      </c>
      <c r="E52" s="10" t="s">
        <v>24</v>
      </c>
      <c r="F52" s="11">
        <v>120</v>
      </c>
      <c r="G52" s="12">
        <v>281.52999999999997</v>
      </c>
      <c r="H52" s="12">
        <v>347.8</v>
      </c>
      <c r="I52" s="12">
        <v>41736</v>
      </c>
      <c r="J52" s="13">
        <v>2.0848497169080698E-2</v>
      </c>
    </row>
    <row r="53" spans="1:10" ht="26.1" customHeight="1" x14ac:dyDescent="0.2">
      <c r="A53" s="9" t="s">
        <v>147</v>
      </c>
      <c r="B53" s="11" t="s">
        <v>85</v>
      </c>
      <c r="C53" s="9" t="s">
        <v>22</v>
      </c>
      <c r="D53" s="9" t="s">
        <v>86</v>
      </c>
      <c r="E53" s="10" t="s">
        <v>52</v>
      </c>
      <c r="F53" s="11">
        <v>12</v>
      </c>
      <c r="G53" s="12">
        <v>594.23</v>
      </c>
      <c r="H53" s="12">
        <v>734.11</v>
      </c>
      <c r="I53" s="12">
        <v>8809.32</v>
      </c>
      <c r="J53" s="13">
        <v>4.4005434895899457E-3</v>
      </c>
    </row>
    <row r="54" spans="1:10" ht="24" customHeight="1" x14ac:dyDescent="0.2">
      <c r="A54" s="5" t="s">
        <v>148</v>
      </c>
      <c r="B54" s="5"/>
      <c r="C54" s="5"/>
      <c r="D54" s="5" t="s">
        <v>149</v>
      </c>
      <c r="E54" s="5"/>
      <c r="F54" s="6"/>
      <c r="G54" s="5"/>
      <c r="H54" s="5"/>
      <c r="I54" s="7">
        <v>16454.02</v>
      </c>
      <c r="J54" s="8">
        <v>8.2193211948916323E-3</v>
      </c>
    </row>
    <row r="55" spans="1:10" ht="39" customHeight="1" x14ac:dyDescent="0.2">
      <c r="A55" s="9" t="s">
        <v>150</v>
      </c>
      <c r="B55" s="11" t="s">
        <v>118</v>
      </c>
      <c r="C55" s="9" t="s">
        <v>30</v>
      </c>
      <c r="D55" s="9" t="s">
        <v>119</v>
      </c>
      <c r="E55" s="10" t="s">
        <v>77</v>
      </c>
      <c r="F55" s="11">
        <v>13</v>
      </c>
      <c r="G55" s="12">
        <v>15.38</v>
      </c>
      <c r="H55" s="12">
        <v>19</v>
      </c>
      <c r="I55" s="12">
        <v>247</v>
      </c>
      <c r="J55" s="13">
        <v>1.2338457927839113E-4</v>
      </c>
    </row>
    <row r="56" spans="1:10" ht="39" customHeight="1" x14ac:dyDescent="0.2">
      <c r="A56" s="9" t="s">
        <v>151</v>
      </c>
      <c r="B56" s="11" t="s">
        <v>139</v>
      </c>
      <c r="C56" s="9" t="s">
        <v>30</v>
      </c>
      <c r="D56" s="9" t="s">
        <v>140</v>
      </c>
      <c r="E56" s="10" t="s">
        <v>77</v>
      </c>
      <c r="F56" s="11">
        <v>95</v>
      </c>
      <c r="G56" s="12">
        <v>14.5</v>
      </c>
      <c r="H56" s="12">
        <v>17.91</v>
      </c>
      <c r="I56" s="12">
        <v>1701.45</v>
      </c>
      <c r="J56" s="13">
        <v>8.4992992879845582E-4</v>
      </c>
    </row>
    <row r="57" spans="1:10" ht="39" customHeight="1" x14ac:dyDescent="0.2">
      <c r="A57" s="9" t="s">
        <v>152</v>
      </c>
      <c r="B57" s="11" t="s">
        <v>121</v>
      </c>
      <c r="C57" s="9" t="s">
        <v>30</v>
      </c>
      <c r="D57" s="9" t="s">
        <v>122</v>
      </c>
      <c r="E57" s="10" t="s">
        <v>77</v>
      </c>
      <c r="F57" s="11">
        <v>15</v>
      </c>
      <c r="G57" s="12">
        <v>12.97</v>
      </c>
      <c r="H57" s="12">
        <v>16.02</v>
      </c>
      <c r="I57" s="12">
        <v>240.3</v>
      </c>
      <c r="J57" s="13">
        <v>1.2003771012387607E-4</v>
      </c>
    </row>
    <row r="58" spans="1:10" ht="39" customHeight="1" x14ac:dyDescent="0.2">
      <c r="A58" s="9" t="s">
        <v>153</v>
      </c>
      <c r="B58" s="11" t="s">
        <v>127</v>
      </c>
      <c r="C58" s="9" t="s">
        <v>30</v>
      </c>
      <c r="D58" s="9" t="s">
        <v>128</v>
      </c>
      <c r="E58" s="10" t="s">
        <v>77</v>
      </c>
      <c r="F58" s="11">
        <v>63</v>
      </c>
      <c r="G58" s="12">
        <v>16.22</v>
      </c>
      <c r="H58" s="12">
        <v>20.03</v>
      </c>
      <c r="I58" s="12">
        <v>1261.8900000000001</v>
      </c>
      <c r="J58" s="13">
        <v>6.3035533095388255E-4</v>
      </c>
    </row>
    <row r="59" spans="1:10" ht="39" customHeight="1" x14ac:dyDescent="0.2">
      <c r="A59" s="9" t="s">
        <v>154</v>
      </c>
      <c r="B59" s="11" t="s">
        <v>145</v>
      </c>
      <c r="C59" s="9" t="s">
        <v>30</v>
      </c>
      <c r="D59" s="9" t="s">
        <v>146</v>
      </c>
      <c r="E59" s="10" t="s">
        <v>24</v>
      </c>
      <c r="F59" s="11">
        <v>30</v>
      </c>
      <c r="G59" s="12">
        <v>281.52999999999997</v>
      </c>
      <c r="H59" s="12">
        <v>347.8</v>
      </c>
      <c r="I59" s="12">
        <v>10434</v>
      </c>
      <c r="J59" s="13">
        <v>5.2121242922701745E-3</v>
      </c>
    </row>
    <row r="60" spans="1:10" ht="26.1" customHeight="1" x14ac:dyDescent="0.2">
      <c r="A60" s="9" t="s">
        <v>155</v>
      </c>
      <c r="B60" s="11" t="s">
        <v>85</v>
      </c>
      <c r="C60" s="9" t="s">
        <v>22</v>
      </c>
      <c r="D60" s="9" t="s">
        <v>86</v>
      </c>
      <c r="E60" s="10" t="s">
        <v>52</v>
      </c>
      <c r="F60" s="11">
        <v>3.5</v>
      </c>
      <c r="G60" s="12">
        <v>594.23</v>
      </c>
      <c r="H60" s="12">
        <v>734.11</v>
      </c>
      <c r="I60" s="12">
        <v>2569.38</v>
      </c>
      <c r="J60" s="13">
        <v>1.2834893534668526E-3</v>
      </c>
    </row>
    <row r="61" spans="1:10" ht="24" customHeight="1" x14ac:dyDescent="0.2">
      <c r="A61" s="5" t="s">
        <v>156</v>
      </c>
      <c r="B61" s="5"/>
      <c r="C61" s="5"/>
      <c r="D61" s="5" t="s">
        <v>157</v>
      </c>
      <c r="E61" s="5"/>
      <c r="F61" s="6"/>
      <c r="G61" s="5"/>
      <c r="H61" s="5"/>
      <c r="I61" s="7">
        <v>5045.6899999999996</v>
      </c>
      <c r="J61" s="8">
        <v>2.5204871976485235E-3</v>
      </c>
    </row>
    <row r="62" spans="1:10" ht="39" customHeight="1" x14ac:dyDescent="0.2">
      <c r="A62" s="9" t="s">
        <v>158</v>
      </c>
      <c r="B62" s="11" t="s">
        <v>139</v>
      </c>
      <c r="C62" s="9" t="s">
        <v>30</v>
      </c>
      <c r="D62" s="9" t="s">
        <v>140</v>
      </c>
      <c r="E62" s="10" t="s">
        <v>77</v>
      </c>
      <c r="F62" s="11">
        <v>26</v>
      </c>
      <c r="G62" s="12">
        <v>14.5</v>
      </c>
      <c r="H62" s="12">
        <v>17.91</v>
      </c>
      <c r="I62" s="12">
        <v>465.66</v>
      </c>
      <c r="J62" s="13">
        <v>2.3261240156589318E-4</v>
      </c>
    </row>
    <row r="63" spans="1:10" ht="39" customHeight="1" x14ac:dyDescent="0.2">
      <c r="A63" s="9" t="s">
        <v>159</v>
      </c>
      <c r="B63" s="11" t="s">
        <v>127</v>
      </c>
      <c r="C63" s="9" t="s">
        <v>30</v>
      </c>
      <c r="D63" s="9" t="s">
        <v>128</v>
      </c>
      <c r="E63" s="10" t="s">
        <v>77</v>
      </c>
      <c r="F63" s="11">
        <v>12</v>
      </c>
      <c r="G63" s="12">
        <v>16.22</v>
      </c>
      <c r="H63" s="12">
        <v>20.03</v>
      </c>
      <c r="I63" s="12">
        <v>240.36</v>
      </c>
      <c r="J63" s="13">
        <v>1.2006768208645382E-4</v>
      </c>
    </row>
    <row r="64" spans="1:10" ht="39" customHeight="1" x14ac:dyDescent="0.2">
      <c r="A64" s="9" t="s">
        <v>160</v>
      </c>
      <c r="B64" s="11" t="s">
        <v>145</v>
      </c>
      <c r="C64" s="9" t="s">
        <v>30</v>
      </c>
      <c r="D64" s="9" t="s">
        <v>146</v>
      </c>
      <c r="E64" s="10" t="s">
        <v>24</v>
      </c>
      <c r="F64" s="11">
        <v>11</v>
      </c>
      <c r="G64" s="12">
        <v>281.52999999999997</v>
      </c>
      <c r="H64" s="12">
        <v>347.8</v>
      </c>
      <c r="I64" s="12">
        <v>3825.8</v>
      </c>
      <c r="J64" s="13">
        <v>1.911112240499064E-3</v>
      </c>
    </row>
    <row r="65" spans="1:10" ht="26.1" customHeight="1" x14ac:dyDescent="0.2">
      <c r="A65" s="9" t="s">
        <v>161</v>
      </c>
      <c r="B65" s="11" t="s">
        <v>85</v>
      </c>
      <c r="C65" s="9" t="s">
        <v>22</v>
      </c>
      <c r="D65" s="9" t="s">
        <v>86</v>
      </c>
      <c r="E65" s="10" t="s">
        <v>52</v>
      </c>
      <c r="F65" s="11">
        <v>0.7</v>
      </c>
      <c r="G65" s="12">
        <v>594.23</v>
      </c>
      <c r="H65" s="12">
        <v>734.11</v>
      </c>
      <c r="I65" s="12">
        <v>513.87</v>
      </c>
      <c r="J65" s="13">
        <v>2.5669487349711277E-4</v>
      </c>
    </row>
    <row r="66" spans="1:10" ht="24" customHeight="1" x14ac:dyDescent="0.2">
      <c r="A66" s="5" t="s">
        <v>162</v>
      </c>
      <c r="B66" s="5"/>
      <c r="C66" s="5"/>
      <c r="D66" s="5" t="s">
        <v>163</v>
      </c>
      <c r="E66" s="5"/>
      <c r="F66" s="6"/>
      <c r="G66" s="5"/>
      <c r="H66" s="5"/>
      <c r="I66" s="7">
        <v>131515.97</v>
      </c>
      <c r="J66" s="8">
        <v>6.5696528853601249E-2</v>
      </c>
    </row>
    <row r="67" spans="1:10" ht="24" customHeight="1" x14ac:dyDescent="0.2">
      <c r="A67" s="5" t="s">
        <v>164</v>
      </c>
      <c r="B67" s="5"/>
      <c r="C67" s="5"/>
      <c r="D67" s="5" t="s">
        <v>165</v>
      </c>
      <c r="E67" s="5"/>
      <c r="F67" s="6"/>
      <c r="G67" s="5"/>
      <c r="H67" s="5"/>
      <c r="I67" s="7">
        <v>9501.89</v>
      </c>
      <c r="J67" s="8">
        <v>4.7465048582977813E-3</v>
      </c>
    </row>
    <row r="68" spans="1:10" ht="51.95" customHeight="1" x14ac:dyDescent="0.2">
      <c r="A68" s="9" t="s">
        <v>166</v>
      </c>
      <c r="B68" s="11" t="s">
        <v>167</v>
      </c>
      <c r="C68" s="9" t="s">
        <v>22</v>
      </c>
      <c r="D68" s="9" t="s">
        <v>168</v>
      </c>
      <c r="E68" s="10" t="s">
        <v>24</v>
      </c>
      <c r="F68" s="11">
        <v>24</v>
      </c>
      <c r="G68" s="12">
        <v>198.68</v>
      </c>
      <c r="H68" s="12">
        <v>245.44</v>
      </c>
      <c r="I68" s="12">
        <v>5890.56</v>
      </c>
      <c r="J68" s="13">
        <v>2.9425273980328731E-3</v>
      </c>
    </row>
    <row r="69" spans="1:10" ht="39" customHeight="1" x14ac:dyDescent="0.2">
      <c r="A69" s="9" t="s">
        <v>169</v>
      </c>
      <c r="B69" s="11" t="s">
        <v>170</v>
      </c>
      <c r="C69" s="9" t="s">
        <v>30</v>
      </c>
      <c r="D69" s="9" t="s">
        <v>171</v>
      </c>
      <c r="E69" s="10" t="s">
        <v>77</v>
      </c>
      <c r="F69" s="11">
        <v>7</v>
      </c>
      <c r="G69" s="12">
        <v>14.78</v>
      </c>
      <c r="H69" s="12">
        <v>18.25</v>
      </c>
      <c r="I69" s="12">
        <v>127.75</v>
      </c>
      <c r="J69" s="13">
        <v>6.3815303655119304E-5</v>
      </c>
    </row>
    <row r="70" spans="1:10" ht="39" customHeight="1" x14ac:dyDescent="0.2">
      <c r="A70" s="9" t="s">
        <v>172</v>
      </c>
      <c r="B70" s="11" t="s">
        <v>173</v>
      </c>
      <c r="C70" s="9" t="s">
        <v>22</v>
      </c>
      <c r="D70" s="9" t="s">
        <v>174</v>
      </c>
      <c r="E70" s="10" t="s">
        <v>24</v>
      </c>
      <c r="F70" s="11">
        <v>24</v>
      </c>
      <c r="G70" s="12">
        <v>48.07</v>
      </c>
      <c r="H70" s="12">
        <v>59.38</v>
      </c>
      <c r="I70" s="12">
        <v>1425.12</v>
      </c>
      <c r="J70" s="13">
        <v>7.1189405514664281E-4</v>
      </c>
    </row>
    <row r="71" spans="1:10" ht="26.1" customHeight="1" x14ac:dyDescent="0.2">
      <c r="A71" s="9" t="s">
        <v>175</v>
      </c>
      <c r="B71" s="11" t="s">
        <v>85</v>
      </c>
      <c r="C71" s="9" t="s">
        <v>22</v>
      </c>
      <c r="D71" s="9" t="s">
        <v>86</v>
      </c>
      <c r="E71" s="10" t="s">
        <v>52</v>
      </c>
      <c r="F71" s="11">
        <v>2</v>
      </c>
      <c r="G71" s="12">
        <v>594.23</v>
      </c>
      <c r="H71" s="12">
        <v>734.11</v>
      </c>
      <c r="I71" s="12">
        <v>1468.22</v>
      </c>
      <c r="J71" s="13">
        <v>7.3342391493165765E-4</v>
      </c>
    </row>
    <row r="72" spans="1:10" ht="39" customHeight="1" x14ac:dyDescent="0.2">
      <c r="A72" s="9" t="s">
        <v>176</v>
      </c>
      <c r="B72" s="11" t="s">
        <v>177</v>
      </c>
      <c r="C72" s="9" t="s">
        <v>30</v>
      </c>
      <c r="D72" s="9" t="s">
        <v>178</v>
      </c>
      <c r="E72" s="10" t="s">
        <v>52</v>
      </c>
      <c r="F72" s="11">
        <v>24.8</v>
      </c>
      <c r="G72" s="12">
        <v>19.27</v>
      </c>
      <c r="H72" s="12">
        <v>23.8</v>
      </c>
      <c r="I72" s="12">
        <v>590.24</v>
      </c>
      <c r="J72" s="13">
        <v>2.9484418653148817E-4</v>
      </c>
    </row>
    <row r="73" spans="1:10" ht="24" customHeight="1" x14ac:dyDescent="0.2">
      <c r="A73" s="5" t="s">
        <v>179</v>
      </c>
      <c r="B73" s="5"/>
      <c r="C73" s="5"/>
      <c r="D73" s="5" t="s">
        <v>180</v>
      </c>
      <c r="E73" s="5"/>
      <c r="F73" s="6"/>
      <c r="G73" s="5"/>
      <c r="H73" s="5"/>
      <c r="I73" s="7">
        <v>111105.17</v>
      </c>
      <c r="J73" s="8">
        <v>5.5500666623903336E-2</v>
      </c>
    </row>
    <row r="74" spans="1:10" ht="51.95" customHeight="1" x14ac:dyDescent="0.2">
      <c r="A74" s="9" t="s">
        <v>181</v>
      </c>
      <c r="B74" s="11" t="s">
        <v>182</v>
      </c>
      <c r="C74" s="9" t="s">
        <v>22</v>
      </c>
      <c r="D74" s="9" t="s">
        <v>183</v>
      </c>
      <c r="E74" s="10" t="s">
        <v>24</v>
      </c>
      <c r="F74" s="11">
        <v>265</v>
      </c>
      <c r="G74" s="12">
        <v>167.57</v>
      </c>
      <c r="H74" s="12">
        <v>207.01</v>
      </c>
      <c r="I74" s="12">
        <v>54857.65</v>
      </c>
      <c r="J74" s="13">
        <v>2.740319054838556E-2</v>
      </c>
    </row>
    <row r="75" spans="1:10" ht="51.95" customHeight="1" x14ac:dyDescent="0.2">
      <c r="A75" s="9" t="s">
        <v>184</v>
      </c>
      <c r="B75" s="11" t="s">
        <v>167</v>
      </c>
      <c r="C75" s="9" t="s">
        <v>22</v>
      </c>
      <c r="D75" s="9" t="s">
        <v>168</v>
      </c>
      <c r="E75" s="10" t="s">
        <v>24</v>
      </c>
      <c r="F75" s="11">
        <v>16</v>
      </c>
      <c r="G75" s="12">
        <v>198.68</v>
      </c>
      <c r="H75" s="12">
        <v>245.44</v>
      </c>
      <c r="I75" s="12">
        <v>3927.04</v>
      </c>
      <c r="J75" s="13">
        <v>1.9616849320219154E-3</v>
      </c>
    </row>
    <row r="76" spans="1:10" ht="39" customHeight="1" x14ac:dyDescent="0.2">
      <c r="A76" s="9" t="s">
        <v>185</v>
      </c>
      <c r="B76" s="11" t="s">
        <v>170</v>
      </c>
      <c r="C76" s="9" t="s">
        <v>30</v>
      </c>
      <c r="D76" s="9" t="s">
        <v>171</v>
      </c>
      <c r="E76" s="10" t="s">
        <v>77</v>
      </c>
      <c r="F76" s="11">
        <v>82</v>
      </c>
      <c r="G76" s="12">
        <v>14.78</v>
      </c>
      <c r="H76" s="12">
        <v>18.25</v>
      </c>
      <c r="I76" s="12">
        <v>1496.5</v>
      </c>
      <c r="J76" s="13">
        <v>7.4755069995996893E-4</v>
      </c>
    </row>
    <row r="77" spans="1:10" ht="39" customHeight="1" x14ac:dyDescent="0.2">
      <c r="A77" s="9" t="s">
        <v>186</v>
      </c>
      <c r="B77" s="11" t="s">
        <v>187</v>
      </c>
      <c r="C77" s="9" t="s">
        <v>30</v>
      </c>
      <c r="D77" s="9" t="s">
        <v>188</v>
      </c>
      <c r="E77" s="10" t="s">
        <v>77</v>
      </c>
      <c r="F77" s="11">
        <v>119</v>
      </c>
      <c r="G77" s="12">
        <v>13.94</v>
      </c>
      <c r="H77" s="12">
        <v>17.22</v>
      </c>
      <c r="I77" s="12">
        <v>2049.1799999999998</v>
      </c>
      <c r="J77" s="13">
        <v>1.0236324379177876E-3</v>
      </c>
    </row>
    <row r="78" spans="1:10" ht="39" customHeight="1" x14ac:dyDescent="0.2">
      <c r="A78" s="9" t="s">
        <v>189</v>
      </c>
      <c r="B78" s="11" t="s">
        <v>190</v>
      </c>
      <c r="C78" s="9" t="s">
        <v>30</v>
      </c>
      <c r="D78" s="9" t="s">
        <v>191</v>
      </c>
      <c r="E78" s="10" t="s">
        <v>77</v>
      </c>
      <c r="F78" s="11">
        <v>15</v>
      </c>
      <c r="G78" s="12">
        <v>17.7</v>
      </c>
      <c r="H78" s="12">
        <v>21.86</v>
      </c>
      <c r="I78" s="12">
        <v>327.9</v>
      </c>
      <c r="J78" s="13">
        <v>1.6379677548738645E-4</v>
      </c>
    </row>
    <row r="79" spans="1:10" ht="39" customHeight="1" x14ac:dyDescent="0.2">
      <c r="A79" s="9" t="s">
        <v>192</v>
      </c>
      <c r="B79" s="11" t="s">
        <v>173</v>
      </c>
      <c r="C79" s="9" t="s">
        <v>22</v>
      </c>
      <c r="D79" s="9" t="s">
        <v>174</v>
      </c>
      <c r="E79" s="10" t="s">
        <v>24</v>
      </c>
      <c r="F79" s="11">
        <v>281</v>
      </c>
      <c r="G79" s="12">
        <v>48.07</v>
      </c>
      <c r="H79" s="12">
        <v>59.38</v>
      </c>
      <c r="I79" s="12">
        <v>16685.78</v>
      </c>
      <c r="J79" s="13">
        <v>8.3350928956752758E-3</v>
      </c>
    </row>
    <row r="80" spans="1:10" ht="26.1" customHeight="1" x14ac:dyDescent="0.2">
      <c r="A80" s="9" t="s">
        <v>193</v>
      </c>
      <c r="B80" s="11" t="s">
        <v>85</v>
      </c>
      <c r="C80" s="9" t="s">
        <v>22</v>
      </c>
      <c r="D80" s="9" t="s">
        <v>86</v>
      </c>
      <c r="E80" s="10" t="s">
        <v>52</v>
      </c>
      <c r="F80" s="11">
        <v>15</v>
      </c>
      <c r="G80" s="12">
        <v>594.23</v>
      </c>
      <c r="H80" s="12">
        <v>734.11</v>
      </c>
      <c r="I80" s="12">
        <v>11011.65</v>
      </c>
      <c r="J80" s="13">
        <v>5.5006793619874319E-3</v>
      </c>
    </row>
    <row r="81" spans="1:10" ht="26.1" customHeight="1" x14ac:dyDescent="0.2">
      <c r="A81" s="9" t="s">
        <v>194</v>
      </c>
      <c r="B81" s="11" t="s">
        <v>195</v>
      </c>
      <c r="C81" s="9" t="s">
        <v>30</v>
      </c>
      <c r="D81" s="9" t="s">
        <v>196</v>
      </c>
      <c r="E81" s="10" t="s">
        <v>24</v>
      </c>
      <c r="F81" s="11">
        <v>19.8</v>
      </c>
      <c r="G81" s="12">
        <v>191.71</v>
      </c>
      <c r="H81" s="12">
        <v>236.83</v>
      </c>
      <c r="I81" s="12">
        <v>4689.2299999999996</v>
      </c>
      <c r="J81" s="13">
        <v>2.3424237679741298E-3</v>
      </c>
    </row>
    <row r="82" spans="1:10" ht="39" customHeight="1" x14ac:dyDescent="0.2">
      <c r="A82" s="9" t="s">
        <v>197</v>
      </c>
      <c r="B82" s="11" t="s">
        <v>177</v>
      </c>
      <c r="C82" s="9" t="s">
        <v>30</v>
      </c>
      <c r="D82" s="9" t="s">
        <v>178</v>
      </c>
      <c r="E82" s="10" t="s">
        <v>52</v>
      </c>
      <c r="F82" s="11">
        <v>674.8</v>
      </c>
      <c r="G82" s="12">
        <v>19.27</v>
      </c>
      <c r="H82" s="12">
        <v>23.8</v>
      </c>
      <c r="I82" s="12">
        <v>16060.24</v>
      </c>
      <c r="J82" s="13">
        <v>8.0226152044938805E-3</v>
      </c>
    </row>
    <row r="83" spans="1:10" ht="24" customHeight="1" x14ac:dyDescent="0.2">
      <c r="A83" s="5" t="s">
        <v>198</v>
      </c>
      <c r="B83" s="5"/>
      <c r="C83" s="5"/>
      <c r="D83" s="5" t="s">
        <v>199</v>
      </c>
      <c r="E83" s="5"/>
      <c r="F83" s="6"/>
      <c r="G83" s="5"/>
      <c r="H83" s="5"/>
      <c r="I83" s="7">
        <v>7154.45</v>
      </c>
      <c r="J83" s="8">
        <v>3.5738817944060137E-3</v>
      </c>
    </row>
    <row r="84" spans="1:10" ht="39" customHeight="1" x14ac:dyDescent="0.2">
      <c r="A84" s="9" t="s">
        <v>200</v>
      </c>
      <c r="B84" s="11" t="s">
        <v>187</v>
      </c>
      <c r="C84" s="9" t="s">
        <v>30</v>
      </c>
      <c r="D84" s="9" t="s">
        <v>188</v>
      </c>
      <c r="E84" s="10" t="s">
        <v>77</v>
      </c>
      <c r="F84" s="11">
        <v>119</v>
      </c>
      <c r="G84" s="12">
        <v>13.94</v>
      </c>
      <c r="H84" s="12">
        <v>17.22</v>
      </c>
      <c r="I84" s="12">
        <v>2049.1799999999998</v>
      </c>
      <c r="J84" s="13">
        <v>1.0236324379177876E-3</v>
      </c>
    </row>
    <row r="85" spans="1:10" ht="26.1" customHeight="1" x14ac:dyDescent="0.2">
      <c r="A85" s="9" t="s">
        <v>201</v>
      </c>
      <c r="B85" s="11" t="s">
        <v>195</v>
      </c>
      <c r="C85" s="9" t="s">
        <v>30</v>
      </c>
      <c r="D85" s="9" t="s">
        <v>196</v>
      </c>
      <c r="E85" s="10" t="s">
        <v>24</v>
      </c>
      <c r="F85" s="11">
        <v>9</v>
      </c>
      <c r="G85" s="12">
        <v>191.71</v>
      </c>
      <c r="H85" s="12">
        <v>236.83</v>
      </c>
      <c r="I85" s="12">
        <v>2131.4699999999998</v>
      </c>
      <c r="J85" s="13">
        <v>1.0647389845931674E-3</v>
      </c>
    </row>
    <row r="86" spans="1:10" ht="26.1" customHeight="1" x14ac:dyDescent="0.2">
      <c r="A86" s="9" t="s">
        <v>202</v>
      </c>
      <c r="B86" s="11" t="s">
        <v>85</v>
      </c>
      <c r="C86" s="9" t="s">
        <v>22</v>
      </c>
      <c r="D86" s="9" t="s">
        <v>86</v>
      </c>
      <c r="E86" s="10" t="s">
        <v>52</v>
      </c>
      <c r="F86" s="11">
        <v>2</v>
      </c>
      <c r="G86" s="12">
        <v>594.23</v>
      </c>
      <c r="H86" s="12">
        <v>734.11</v>
      </c>
      <c r="I86" s="12">
        <v>1468.22</v>
      </c>
      <c r="J86" s="13">
        <v>7.3342391493165765E-4</v>
      </c>
    </row>
    <row r="87" spans="1:10" ht="39" customHeight="1" x14ac:dyDescent="0.2">
      <c r="A87" s="9" t="s">
        <v>203</v>
      </c>
      <c r="B87" s="11" t="s">
        <v>177</v>
      </c>
      <c r="C87" s="9" t="s">
        <v>30</v>
      </c>
      <c r="D87" s="9" t="s">
        <v>178</v>
      </c>
      <c r="E87" s="10" t="s">
        <v>52</v>
      </c>
      <c r="F87" s="11">
        <v>63.26</v>
      </c>
      <c r="G87" s="12">
        <v>19.27</v>
      </c>
      <c r="H87" s="12">
        <v>23.8</v>
      </c>
      <c r="I87" s="12">
        <v>1505.58</v>
      </c>
      <c r="J87" s="13">
        <v>7.5208645696340126E-4</v>
      </c>
    </row>
    <row r="88" spans="1:10" ht="24" customHeight="1" x14ac:dyDescent="0.2">
      <c r="A88" s="5" t="s">
        <v>204</v>
      </c>
      <c r="B88" s="5"/>
      <c r="C88" s="5"/>
      <c r="D88" s="5" t="s">
        <v>205</v>
      </c>
      <c r="E88" s="5"/>
      <c r="F88" s="6"/>
      <c r="G88" s="5"/>
      <c r="H88" s="5"/>
      <c r="I88" s="7">
        <v>1827.51</v>
      </c>
      <c r="J88" s="8">
        <v>9.1290102217430192E-4</v>
      </c>
    </row>
    <row r="89" spans="1:10" ht="51.95" customHeight="1" x14ac:dyDescent="0.2">
      <c r="A89" s="9" t="s">
        <v>206</v>
      </c>
      <c r="B89" s="11" t="s">
        <v>207</v>
      </c>
      <c r="C89" s="9" t="s">
        <v>22</v>
      </c>
      <c r="D89" s="9" t="s">
        <v>208</v>
      </c>
      <c r="E89" s="10" t="s">
        <v>24</v>
      </c>
      <c r="F89" s="11">
        <v>3</v>
      </c>
      <c r="G89" s="12">
        <v>184.78</v>
      </c>
      <c r="H89" s="12">
        <v>228.27</v>
      </c>
      <c r="I89" s="12">
        <v>684.81</v>
      </c>
      <c r="J89" s="13">
        <v>3.4208499488111351E-4</v>
      </c>
    </row>
    <row r="90" spans="1:10" ht="39" customHeight="1" x14ac:dyDescent="0.2">
      <c r="A90" s="9" t="s">
        <v>209</v>
      </c>
      <c r="B90" s="11" t="s">
        <v>170</v>
      </c>
      <c r="C90" s="9" t="s">
        <v>30</v>
      </c>
      <c r="D90" s="9" t="s">
        <v>171</v>
      </c>
      <c r="E90" s="10" t="s">
        <v>77</v>
      </c>
      <c r="F90" s="11">
        <v>3</v>
      </c>
      <c r="G90" s="12">
        <v>14.78</v>
      </c>
      <c r="H90" s="12">
        <v>18.25</v>
      </c>
      <c r="I90" s="12">
        <v>54.75</v>
      </c>
      <c r="J90" s="13">
        <v>2.7349415852193987E-5</v>
      </c>
    </row>
    <row r="91" spans="1:10" ht="39" customHeight="1" x14ac:dyDescent="0.2">
      <c r="A91" s="9" t="s">
        <v>210</v>
      </c>
      <c r="B91" s="11" t="s">
        <v>187</v>
      </c>
      <c r="C91" s="9" t="s">
        <v>30</v>
      </c>
      <c r="D91" s="9" t="s">
        <v>188</v>
      </c>
      <c r="E91" s="10" t="s">
        <v>77</v>
      </c>
      <c r="F91" s="11">
        <v>10</v>
      </c>
      <c r="G91" s="12">
        <v>13.94</v>
      </c>
      <c r="H91" s="12">
        <v>17.22</v>
      </c>
      <c r="I91" s="12">
        <v>172.2</v>
      </c>
      <c r="J91" s="13">
        <v>8.601953259813342E-5</v>
      </c>
    </row>
    <row r="92" spans="1:10" ht="39" customHeight="1" x14ac:dyDescent="0.2">
      <c r="A92" s="9" t="s">
        <v>211</v>
      </c>
      <c r="B92" s="11" t="s">
        <v>190</v>
      </c>
      <c r="C92" s="9" t="s">
        <v>30</v>
      </c>
      <c r="D92" s="9" t="s">
        <v>191</v>
      </c>
      <c r="E92" s="10" t="s">
        <v>77</v>
      </c>
      <c r="F92" s="11">
        <v>2</v>
      </c>
      <c r="G92" s="12">
        <v>17.7</v>
      </c>
      <c r="H92" s="12">
        <v>21.86</v>
      </c>
      <c r="I92" s="12">
        <v>43.72</v>
      </c>
      <c r="J92" s="13">
        <v>2.183957006498486E-5</v>
      </c>
    </row>
    <row r="93" spans="1:10" ht="39" customHeight="1" x14ac:dyDescent="0.2">
      <c r="A93" s="9" t="s">
        <v>212</v>
      </c>
      <c r="B93" s="11" t="s">
        <v>173</v>
      </c>
      <c r="C93" s="9" t="s">
        <v>22</v>
      </c>
      <c r="D93" s="9" t="s">
        <v>174</v>
      </c>
      <c r="E93" s="10" t="s">
        <v>24</v>
      </c>
      <c r="F93" s="11">
        <v>3</v>
      </c>
      <c r="G93" s="12">
        <v>48.07</v>
      </c>
      <c r="H93" s="12">
        <v>59.38</v>
      </c>
      <c r="I93" s="12">
        <v>178.14</v>
      </c>
      <c r="J93" s="13">
        <v>8.8986756893330351E-5</v>
      </c>
    </row>
    <row r="94" spans="1:10" ht="26.1" customHeight="1" x14ac:dyDescent="0.2">
      <c r="A94" s="9" t="s">
        <v>213</v>
      </c>
      <c r="B94" s="11" t="s">
        <v>85</v>
      </c>
      <c r="C94" s="9" t="s">
        <v>22</v>
      </c>
      <c r="D94" s="9" t="s">
        <v>86</v>
      </c>
      <c r="E94" s="10" t="s">
        <v>52</v>
      </c>
      <c r="F94" s="11">
        <v>0.3</v>
      </c>
      <c r="G94" s="12">
        <v>594.23</v>
      </c>
      <c r="H94" s="12">
        <v>734.11</v>
      </c>
      <c r="I94" s="12">
        <v>220.23</v>
      </c>
      <c r="J94" s="13">
        <v>1.1001208864161975E-4</v>
      </c>
    </row>
    <row r="95" spans="1:10" ht="26.1" customHeight="1" x14ac:dyDescent="0.2">
      <c r="A95" s="9" t="s">
        <v>214</v>
      </c>
      <c r="B95" s="11" t="s">
        <v>195</v>
      </c>
      <c r="C95" s="9" t="s">
        <v>30</v>
      </c>
      <c r="D95" s="9" t="s">
        <v>196</v>
      </c>
      <c r="E95" s="10" t="s">
        <v>24</v>
      </c>
      <c r="F95" s="11">
        <v>2</v>
      </c>
      <c r="G95" s="12">
        <v>191.71</v>
      </c>
      <c r="H95" s="12">
        <v>236.83</v>
      </c>
      <c r="I95" s="12">
        <v>473.66</v>
      </c>
      <c r="J95" s="13">
        <v>2.366086632429261E-4</v>
      </c>
    </row>
    <row r="96" spans="1:10" ht="24" customHeight="1" x14ac:dyDescent="0.2">
      <c r="A96" s="5" t="s">
        <v>215</v>
      </c>
      <c r="B96" s="5"/>
      <c r="C96" s="5"/>
      <c r="D96" s="5" t="s">
        <v>216</v>
      </c>
      <c r="E96" s="5"/>
      <c r="F96" s="6"/>
      <c r="G96" s="5"/>
      <c r="H96" s="5"/>
      <c r="I96" s="7">
        <v>1926.95</v>
      </c>
      <c r="J96" s="8">
        <v>9.6257455481982106E-4</v>
      </c>
    </row>
    <row r="97" spans="1:10" ht="51.95" customHeight="1" x14ac:dyDescent="0.2">
      <c r="A97" s="9" t="s">
        <v>217</v>
      </c>
      <c r="B97" s="11" t="s">
        <v>182</v>
      </c>
      <c r="C97" s="9" t="s">
        <v>22</v>
      </c>
      <c r="D97" s="9" t="s">
        <v>183</v>
      </c>
      <c r="E97" s="10" t="s">
        <v>24</v>
      </c>
      <c r="F97" s="11">
        <v>2.2000000000000002</v>
      </c>
      <c r="G97" s="12">
        <v>167.57</v>
      </c>
      <c r="H97" s="12">
        <v>207.01</v>
      </c>
      <c r="I97" s="12">
        <v>455.42</v>
      </c>
      <c r="J97" s="13">
        <v>2.2749718661929105E-4</v>
      </c>
    </row>
    <row r="98" spans="1:10" ht="39" customHeight="1" x14ac:dyDescent="0.2">
      <c r="A98" s="9" t="s">
        <v>218</v>
      </c>
      <c r="B98" s="11" t="s">
        <v>170</v>
      </c>
      <c r="C98" s="9" t="s">
        <v>30</v>
      </c>
      <c r="D98" s="9" t="s">
        <v>171</v>
      </c>
      <c r="E98" s="10" t="s">
        <v>77</v>
      </c>
      <c r="F98" s="11">
        <v>2</v>
      </c>
      <c r="G98" s="12">
        <v>14.78</v>
      </c>
      <c r="H98" s="12">
        <v>18.25</v>
      </c>
      <c r="I98" s="12">
        <v>36.5</v>
      </c>
      <c r="J98" s="13">
        <v>1.8232943901462658E-5</v>
      </c>
    </row>
    <row r="99" spans="1:10" ht="39" customHeight="1" x14ac:dyDescent="0.2">
      <c r="A99" s="9" t="s">
        <v>219</v>
      </c>
      <c r="B99" s="11" t="s">
        <v>187</v>
      </c>
      <c r="C99" s="9" t="s">
        <v>30</v>
      </c>
      <c r="D99" s="9" t="s">
        <v>188</v>
      </c>
      <c r="E99" s="10" t="s">
        <v>77</v>
      </c>
      <c r="F99" s="11">
        <v>10</v>
      </c>
      <c r="G99" s="12">
        <v>13.94</v>
      </c>
      <c r="H99" s="12">
        <v>17.22</v>
      </c>
      <c r="I99" s="12">
        <v>172.2</v>
      </c>
      <c r="J99" s="13">
        <v>8.601953259813342E-5</v>
      </c>
    </row>
    <row r="100" spans="1:10" ht="39" customHeight="1" x14ac:dyDescent="0.2">
      <c r="A100" s="9" t="s">
        <v>220</v>
      </c>
      <c r="B100" s="11" t="s">
        <v>190</v>
      </c>
      <c r="C100" s="9" t="s">
        <v>30</v>
      </c>
      <c r="D100" s="9" t="s">
        <v>191</v>
      </c>
      <c r="E100" s="10" t="s">
        <v>77</v>
      </c>
      <c r="F100" s="11">
        <v>4</v>
      </c>
      <c r="G100" s="12">
        <v>17.7</v>
      </c>
      <c r="H100" s="12">
        <v>21.86</v>
      </c>
      <c r="I100" s="12">
        <v>87.44</v>
      </c>
      <c r="J100" s="13">
        <v>4.3679140129969721E-5</v>
      </c>
    </row>
    <row r="101" spans="1:10" ht="39" customHeight="1" x14ac:dyDescent="0.2">
      <c r="A101" s="9" t="s">
        <v>221</v>
      </c>
      <c r="B101" s="11" t="s">
        <v>173</v>
      </c>
      <c r="C101" s="9" t="s">
        <v>22</v>
      </c>
      <c r="D101" s="9" t="s">
        <v>174</v>
      </c>
      <c r="E101" s="10" t="s">
        <v>24</v>
      </c>
      <c r="F101" s="11">
        <v>4.4000000000000004</v>
      </c>
      <c r="G101" s="12">
        <v>48.07</v>
      </c>
      <c r="H101" s="12">
        <v>59.38</v>
      </c>
      <c r="I101" s="12">
        <v>261.27</v>
      </c>
      <c r="J101" s="13">
        <v>1.3051291104479858E-4</v>
      </c>
    </row>
    <row r="102" spans="1:10" ht="26.1" customHeight="1" x14ac:dyDescent="0.2">
      <c r="A102" s="9" t="s">
        <v>222</v>
      </c>
      <c r="B102" s="11" t="s">
        <v>195</v>
      </c>
      <c r="C102" s="9" t="s">
        <v>30</v>
      </c>
      <c r="D102" s="9" t="s">
        <v>196</v>
      </c>
      <c r="E102" s="10" t="s">
        <v>24</v>
      </c>
      <c r="F102" s="11">
        <v>2</v>
      </c>
      <c r="G102" s="12">
        <v>191.71</v>
      </c>
      <c r="H102" s="12">
        <v>236.83</v>
      </c>
      <c r="I102" s="12">
        <v>473.66</v>
      </c>
      <c r="J102" s="13">
        <v>2.366086632429261E-4</v>
      </c>
    </row>
    <row r="103" spans="1:10" ht="26.1" customHeight="1" x14ac:dyDescent="0.2">
      <c r="A103" s="9" t="s">
        <v>223</v>
      </c>
      <c r="B103" s="11" t="s">
        <v>85</v>
      </c>
      <c r="C103" s="9" t="s">
        <v>22</v>
      </c>
      <c r="D103" s="9" t="s">
        <v>86</v>
      </c>
      <c r="E103" s="10" t="s">
        <v>52</v>
      </c>
      <c r="F103" s="11">
        <v>0.6</v>
      </c>
      <c r="G103" s="12">
        <v>594.23</v>
      </c>
      <c r="H103" s="12">
        <v>734.11</v>
      </c>
      <c r="I103" s="12">
        <v>440.46</v>
      </c>
      <c r="J103" s="13">
        <v>2.200241772832395E-4</v>
      </c>
    </row>
    <row r="104" spans="1:10" ht="24" customHeight="1" x14ac:dyDescent="0.2">
      <c r="A104" s="5" t="s">
        <v>224</v>
      </c>
      <c r="B104" s="5"/>
      <c r="C104" s="5"/>
      <c r="D104" s="5" t="s">
        <v>225</v>
      </c>
      <c r="E104" s="5"/>
      <c r="F104" s="6"/>
      <c r="G104" s="5"/>
      <c r="H104" s="5"/>
      <c r="I104" s="7">
        <v>39191.9</v>
      </c>
      <c r="J104" s="8">
        <v>1.957763600251327E-2</v>
      </c>
    </row>
    <row r="105" spans="1:10" ht="26.1" customHeight="1" x14ac:dyDescent="0.2">
      <c r="A105" s="9" t="s">
        <v>226</v>
      </c>
      <c r="B105" s="11" t="s">
        <v>227</v>
      </c>
      <c r="C105" s="9" t="s">
        <v>228</v>
      </c>
      <c r="D105" s="9" t="s">
        <v>229</v>
      </c>
      <c r="E105" s="10" t="s">
        <v>77</v>
      </c>
      <c r="F105" s="11">
        <v>94</v>
      </c>
      <c r="G105" s="12">
        <v>21.34</v>
      </c>
      <c r="H105" s="12">
        <v>26.36</v>
      </c>
      <c r="I105" s="12">
        <v>2477.84</v>
      </c>
      <c r="J105" s="13">
        <v>1.2377621292274036E-3</v>
      </c>
    </row>
    <row r="106" spans="1:10" ht="26.1" customHeight="1" x14ac:dyDescent="0.2">
      <c r="A106" s="9" t="s">
        <v>230</v>
      </c>
      <c r="B106" s="11" t="s">
        <v>85</v>
      </c>
      <c r="C106" s="9" t="s">
        <v>22</v>
      </c>
      <c r="D106" s="9" t="s">
        <v>86</v>
      </c>
      <c r="E106" s="10" t="s">
        <v>52</v>
      </c>
      <c r="F106" s="11">
        <v>3.1</v>
      </c>
      <c r="G106" s="12">
        <v>594.23</v>
      </c>
      <c r="H106" s="12">
        <v>734.11</v>
      </c>
      <c r="I106" s="12">
        <v>2275.7399999999998</v>
      </c>
      <c r="J106" s="13">
        <v>1.1368065686113596E-3</v>
      </c>
    </row>
    <row r="107" spans="1:10" ht="26.1" customHeight="1" x14ac:dyDescent="0.2">
      <c r="A107" s="9" t="s">
        <v>231</v>
      </c>
      <c r="B107" s="11" t="s">
        <v>232</v>
      </c>
      <c r="C107" s="9" t="s">
        <v>30</v>
      </c>
      <c r="D107" s="9" t="s">
        <v>233</v>
      </c>
      <c r="E107" s="10" t="s">
        <v>24</v>
      </c>
      <c r="F107" s="11">
        <v>102</v>
      </c>
      <c r="G107" s="12">
        <v>270.74</v>
      </c>
      <c r="H107" s="12">
        <v>334.47</v>
      </c>
      <c r="I107" s="12">
        <v>34115.94</v>
      </c>
      <c r="J107" s="13">
        <v>1.7042027949744271E-2</v>
      </c>
    </row>
    <row r="108" spans="1:10" ht="39" customHeight="1" x14ac:dyDescent="0.2">
      <c r="A108" s="9" t="s">
        <v>234</v>
      </c>
      <c r="B108" s="11" t="s">
        <v>139</v>
      </c>
      <c r="C108" s="9" t="s">
        <v>30</v>
      </c>
      <c r="D108" s="9" t="s">
        <v>140</v>
      </c>
      <c r="E108" s="10" t="s">
        <v>77</v>
      </c>
      <c r="F108" s="11">
        <v>18</v>
      </c>
      <c r="G108" s="12">
        <v>14.5</v>
      </c>
      <c r="H108" s="12">
        <v>17.91</v>
      </c>
      <c r="I108" s="12">
        <v>322.38</v>
      </c>
      <c r="J108" s="13">
        <v>1.6103935493023375E-4</v>
      </c>
    </row>
    <row r="109" spans="1:10" ht="24" customHeight="1" x14ac:dyDescent="0.2">
      <c r="A109" s="5" t="s">
        <v>235</v>
      </c>
      <c r="B109" s="5"/>
      <c r="C109" s="5"/>
      <c r="D109" s="5" t="s">
        <v>236</v>
      </c>
      <c r="E109" s="5"/>
      <c r="F109" s="6"/>
      <c r="G109" s="5"/>
      <c r="H109" s="5"/>
      <c r="I109" s="7">
        <v>172794.53</v>
      </c>
      <c r="J109" s="8">
        <v>8.6316519779989206E-2</v>
      </c>
    </row>
    <row r="110" spans="1:10" ht="24" customHeight="1" x14ac:dyDescent="0.2">
      <c r="A110" s="5" t="s">
        <v>237</v>
      </c>
      <c r="B110" s="5"/>
      <c r="C110" s="5"/>
      <c r="D110" s="5" t="s">
        <v>238</v>
      </c>
      <c r="E110" s="5"/>
      <c r="F110" s="6"/>
      <c r="G110" s="5"/>
      <c r="H110" s="5"/>
      <c r="I110" s="7">
        <v>160140.13</v>
      </c>
      <c r="J110" s="8">
        <v>7.9995233059258555E-2</v>
      </c>
    </row>
    <row r="111" spans="1:10" ht="39" customHeight="1" x14ac:dyDescent="0.2">
      <c r="A111" s="9" t="s">
        <v>239</v>
      </c>
      <c r="B111" s="11" t="s">
        <v>240</v>
      </c>
      <c r="C111" s="9" t="s">
        <v>30</v>
      </c>
      <c r="D111" s="9" t="s">
        <v>241</v>
      </c>
      <c r="E111" s="10" t="s">
        <v>42</v>
      </c>
      <c r="F111" s="11">
        <v>36.07</v>
      </c>
      <c r="G111" s="12">
        <v>94.21</v>
      </c>
      <c r="H111" s="12">
        <v>116.38</v>
      </c>
      <c r="I111" s="12">
        <v>4197.82</v>
      </c>
      <c r="J111" s="13">
        <v>2.0969483991352868E-3</v>
      </c>
    </row>
    <row r="112" spans="1:10" ht="26.1" customHeight="1" x14ac:dyDescent="0.2">
      <c r="A112" s="9" t="s">
        <v>242</v>
      </c>
      <c r="B112" s="11" t="s">
        <v>243</v>
      </c>
      <c r="C112" s="9" t="s">
        <v>30</v>
      </c>
      <c r="D112" s="9" t="s">
        <v>244</v>
      </c>
      <c r="E112" s="10" t="s">
        <v>42</v>
      </c>
      <c r="F112" s="11">
        <v>113.34</v>
      </c>
      <c r="G112" s="12">
        <v>55.74</v>
      </c>
      <c r="H112" s="12">
        <v>68.86</v>
      </c>
      <c r="I112" s="12">
        <v>7804.59</v>
      </c>
      <c r="J112" s="13">
        <v>3.8986479902442862E-3</v>
      </c>
    </row>
    <row r="113" spans="1:10" ht="39" customHeight="1" x14ac:dyDescent="0.2">
      <c r="A113" s="9" t="s">
        <v>245</v>
      </c>
      <c r="B113" s="11" t="s">
        <v>246</v>
      </c>
      <c r="C113" s="9" t="s">
        <v>30</v>
      </c>
      <c r="D113" s="9" t="s">
        <v>247</v>
      </c>
      <c r="E113" s="10" t="s">
        <v>24</v>
      </c>
      <c r="F113" s="11">
        <v>45.18</v>
      </c>
      <c r="G113" s="12">
        <v>111.38</v>
      </c>
      <c r="H113" s="12">
        <v>137.59</v>
      </c>
      <c r="I113" s="12">
        <v>6216.31</v>
      </c>
      <c r="J113" s="13">
        <v>3.1052501781945571E-3</v>
      </c>
    </row>
    <row r="114" spans="1:10" ht="26.1" customHeight="1" x14ac:dyDescent="0.2">
      <c r="A114" s="9" t="s">
        <v>248</v>
      </c>
      <c r="B114" s="11" t="s">
        <v>249</v>
      </c>
      <c r="C114" s="9" t="s">
        <v>30</v>
      </c>
      <c r="D114" s="9" t="s">
        <v>250</v>
      </c>
      <c r="E114" s="10" t="s">
        <v>42</v>
      </c>
      <c r="F114" s="11">
        <v>100.35</v>
      </c>
      <c r="G114" s="12">
        <v>47.86</v>
      </c>
      <c r="H114" s="12">
        <v>59.12</v>
      </c>
      <c r="I114" s="12">
        <v>5932.69</v>
      </c>
      <c r="J114" s="13">
        <v>2.9635727110895477E-3</v>
      </c>
    </row>
    <row r="115" spans="1:10" ht="39" customHeight="1" x14ac:dyDescent="0.2">
      <c r="A115" s="9" t="s">
        <v>251</v>
      </c>
      <c r="B115" s="11" t="s">
        <v>252</v>
      </c>
      <c r="C115" s="9" t="s">
        <v>30</v>
      </c>
      <c r="D115" s="9" t="s">
        <v>253</v>
      </c>
      <c r="E115" s="10" t="s">
        <v>24</v>
      </c>
      <c r="F115" s="11">
        <v>226</v>
      </c>
      <c r="G115" s="12">
        <v>235.22</v>
      </c>
      <c r="H115" s="12">
        <v>290.58999999999997</v>
      </c>
      <c r="I115" s="12">
        <v>65673.34</v>
      </c>
      <c r="J115" s="13">
        <v>3.2805981480594069E-2</v>
      </c>
    </row>
    <row r="116" spans="1:10" ht="39" customHeight="1" x14ac:dyDescent="0.2">
      <c r="A116" s="9" t="s">
        <v>254</v>
      </c>
      <c r="B116" s="11" t="s">
        <v>255</v>
      </c>
      <c r="C116" s="9" t="s">
        <v>22</v>
      </c>
      <c r="D116" s="9" t="s">
        <v>256</v>
      </c>
      <c r="E116" s="10" t="s">
        <v>24</v>
      </c>
      <c r="F116" s="11">
        <v>226</v>
      </c>
      <c r="G116" s="12">
        <v>251.85</v>
      </c>
      <c r="H116" s="12">
        <v>311.13</v>
      </c>
      <c r="I116" s="12">
        <v>70315.38</v>
      </c>
      <c r="J116" s="13">
        <v>3.5124832300000804E-2</v>
      </c>
    </row>
    <row r="117" spans="1:10" ht="24" customHeight="1" x14ac:dyDescent="0.2">
      <c r="A117" s="5" t="s">
        <v>257</v>
      </c>
      <c r="B117" s="5"/>
      <c r="C117" s="5"/>
      <c r="D117" s="5" t="s">
        <v>258</v>
      </c>
      <c r="E117" s="5"/>
      <c r="F117" s="6"/>
      <c r="G117" s="5"/>
      <c r="H117" s="5"/>
      <c r="I117" s="7">
        <v>12654.4</v>
      </c>
      <c r="J117" s="8">
        <v>6.3212867207306589E-3</v>
      </c>
    </row>
    <row r="118" spans="1:10" ht="26.1" customHeight="1" x14ac:dyDescent="0.2">
      <c r="A118" s="9" t="s">
        <v>259</v>
      </c>
      <c r="B118" s="11" t="s">
        <v>260</v>
      </c>
      <c r="C118" s="9" t="s">
        <v>261</v>
      </c>
      <c r="D118" s="9" t="s">
        <v>262</v>
      </c>
      <c r="E118" s="10" t="s">
        <v>24</v>
      </c>
      <c r="F118" s="11">
        <v>32</v>
      </c>
      <c r="G118" s="12">
        <v>320.10000000000002</v>
      </c>
      <c r="H118" s="12">
        <v>395.45</v>
      </c>
      <c r="I118" s="12">
        <v>12654.4</v>
      </c>
      <c r="J118" s="13">
        <v>6.3212867207306589E-3</v>
      </c>
    </row>
    <row r="119" spans="1:10" ht="24" customHeight="1" x14ac:dyDescent="0.2">
      <c r="A119" s="5" t="s">
        <v>263</v>
      </c>
      <c r="B119" s="5"/>
      <c r="C119" s="5"/>
      <c r="D119" s="5" t="s">
        <v>264</v>
      </c>
      <c r="E119" s="5"/>
      <c r="F119" s="6"/>
      <c r="G119" s="5"/>
      <c r="H119" s="5"/>
      <c r="I119" s="7">
        <v>102855.85</v>
      </c>
      <c r="J119" s="8">
        <v>5.1379861451705693E-2</v>
      </c>
    </row>
    <row r="120" spans="1:10" ht="51.95" customHeight="1" x14ac:dyDescent="0.2">
      <c r="A120" s="9" t="s">
        <v>265</v>
      </c>
      <c r="B120" s="11" t="s">
        <v>266</v>
      </c>
      <c r="C120" s="9" t="s">
        <v>30</v>
      </c>
      <c r="D120" s="9" t="s">
        <v>267</v>
      </c>
      <c r="E120" s="10" t="s">
        <v>24</v>
      </c>
      <c r="F120" s="11">
        <v>519.33000000000004</v>
      </c>
      <c r="G120" s="12">
        <v>96.05</v>
      </c>
      <c r="H120" s="12">
        <v>118.66</v>
      </c>
      <c r="I120" s="12">
        <v>61623.69</v>
      </c>
      <c r="J120" s="13">
        <v>3.078304884304453E-2</v>
      </c>
    </row>
    <row r="121" spans="1:10" ht="51.95" customHeight="1" x14ac:dyDescent="0.2">
      <c r="A121" s="9" t="s">
        <v>268</v>
      </c>
      <c r="B121" s="11" t="s">
        <v>269</v>
      </c>
      <c r="C121" s="9" t="s">
        <v>30</v>
      </c>
      <c r="D121" s="9" t="s">
        <v>270</v>
      </c>
      <c r="E121" s="10" t="s">
        <v>24</v>
      </c>
      <c r="F121" s="11">
        <v>165.26</v>
      </c>
      <c r="G121" s="12">
        <v>101.07</v>
      </c>
      <c r="H121" s="12">
        <v>124.86</v>
      </c>
      <c r="I121" s="12">
        <v>20634.36</v>
      </c>
      <c r="J121" s="13">
        <v>1.0307537762262602E-2</v>
      </c>
    </row>
    <row r="122" spans="1:10" ht="26.1" customHeight="1" x14ac:dyDescent="0.2">
      <c r="A122" s="9" t="s">
        <v>271</v>
      </c>
      <c r="B122" s="11" t="s">
        <v>272</v>
      </c>
      <c r="C122" s="9" t="s">
        <v>30</v>
      </c>
      <c r="D122" s="9" t="s">
        <v>273</v>
      </c>
      <c r="E122" s="10" t="s">
        <v>42</v>
      </c>
      <c r="F122" s="11">
        <v>204.96</v>
      </c>
      <c r="G122" s="12">
        <v>3.59</v>
      </c>
      <c r="H122" s="12">
        <v>4.43</v>
      </c>
      <c r="I122" s="12">
        <v>907.97</v>
      </c>
      <c r="J122" s="13">
        <v>4.5356071436194654E-4</v>
      </c>
    </row>
    <row r="123" spans="1:10" ht="26.1" customHeight="1" x14ac:dyDescent="0.2">
      <c r="A123" s="9" t="s">
        <v>274</v>
      </c>
      <c r="B123" s="11" t="s">
        <v>275</v>
      </c>
      <c r="C123" s="9" t="s">
        <v>30</v>
      </c>
      <c r="D123" s="9" t="s">
        <v>276</v>
      </c>
      <c r="E123" s="10" t="s">
        <v>42</v>
      </c>
      <c r="F123" s="11">
        <v>14.11</v>
      </c>
      <c r="G123" s="12">
        <v>126.52</v>
      </c>
      <c r="H123" s="12">
        <v>156.30000000000001</v>
      </c>
      <c r="I123" s="12">
        <v>2205.39</v>
      </c>
      <c r="J123" s="13">
        <v>1.1016644424889515E-3</v>
      </c>
    </row>
    <row r="124" spans="1:10" ht="26.1" customHeight="1" x14ac:dyDescent="0.2">
      <c r="A124" s="9" t="s">
        <v>277</v>
      </c>
      <c r="B124" s="11" t="s">
        <v>278</v>
      </c>
      <c r="C124" s="9" t="s">
        <v>30</v>
      </c>
      <c r="D124" s="9" t="s">
        <v>279</v>
      </c>
      <c r="E124" s="10" t="s">
        <v>42</v>
      </c>
      <c r="F124" s="11">
        <v>14.11</v>
      </c>
      <c r="G124" s="12">
        <v>129.38</v>
      </c>
      <c r="H124" s="12">
        <v>159.83000000000001</v>
      </c>
      <c r="I124" s="12">
        <v>2255.1999999999998</v>
      </c>
      <c r="J124" s="13">
        <v>1.1265461667555776E-3</v>
      </c>
    </row>
    <row r="125" spans="1:10" ht="26.1" customHeight="1" x14ac:dyDescent="0.2">
      <c r="A125" s="9" t="s">
        <v>280</v>
      </c>
      <c r="B125" s="11" t="s">
        <v>281</v>
      </c>
      <c r="C125" s="9" t="s">
        <v>30</v>
      </c>
      <c r="D125" s="9" t="s">
        <v>282</v>
      </c>
      <c r="E125" s="10" t="s">
        <v>42</v>
      </c>
      <c r="F125" s="11">
        <v>25.2</v>
      </c>
      <c r="G125" s="12">
        <v>147.66999999999999</v>
      </c>
      <c r="H125" s="12">
        <v>182.43</v>
      </c>
      <c r="I125" s="12">
        <v>4597.2299999999996</v>
      </c>
      <c r="J125" s="13">
        <v>2.2964667586882512E-3</v>
      </c>
    </row>
    <row r="126" spans="1:10" ht="26.1" customHeight="1" x14ac:dyDescent="0.2">
      <c r="A126" s="9" t="s">
        <v>283</v>
      </c>
      <c r="B126" s="11" t="s">
        <v>284</v>
      </c>
      <c r="C126" s="9" t="s">
        <v>30</v>
      </c>
      <c r="D126" s="9" t="s">
        <v>285</v>
      </c>
      <c r="E126" s="10" t="s">
        <v>42</v>
      </c>
      <c r="F126" s="11">
        <v>29.82</v>
      </c>
      <c r="G126" s="12">
        <v>118.14</v>
      </c>
      <c r="H126" s="12">
        <v>145.94999999999999</v>
      </c>
      <c r="I126" s="12">
        <v>4352.22</v>
      </c>
      <c r="J126" s="13">
        <v>2.174076249502022E-3</v>
      </c>
    </row>
    <row r="127" spans="1:10" ht="26.1" customHeight="1" x14ac:dyDescent="0.2">
      <c r="A127" s="9" t="s">
        <v>286</v>
      </c>
      <c r="B127" s="11" t="s">
        <v>287</v>
      </c>
      <c r="C127" s="9" t="s">
        <v>30</v>
      </c>
      <c r="D127" s="9" t="s">
        <v>288</v>
      </c>
      <c r="E127" s="10" t="s">
        <v>42</v>
      </c>
      <c r="F127" s="11">
        <v>25.2</v>
      </c>
      <c r="G127" s="12">
        <v>142.41999999999999</v>
      </c>
      <c r="H127" s="12">
        <v>175.94</v>
      </c>
      <c r="I127" s="12">
        <v>4433.68</v>
      </c>
      <c r="J127" s="13">
        <v>2.2147681840284099E-3</v>
      </c>
    </row>
    <row r="128" spans="1:10" ht="26.1" customHeight="1" x14ac:dyDescent="0.2">
      <c r="A128" s="9" t="s">
        <v>289</v>
      </c>
      <c r="B128" s="11" t="s">
        <v>290</v>
      </c>
      <c r="C128" s="9" t="s">
        <v>30</v>
      </c>
      <c r="D128" s="9" t="s">
        <v>291</v>
      </c>
      <c r="E128" s="10" t="s">
        <v>42</v>
      </c>
      <c r="F128" s="11">
        <v>10.06</v>
      </c>
      <c r="G128" s="12">
        <v>148.55000000000001</v>
      </c>
      <c r="H128" s="12">
        <v>183.51</v>
      </c>
      <c r="I128" s="12">
        <v>1846.11</v>
      </c>
      <c r="J128" s="13">
        <v>9.2219233057340346E-4</v>
      </c>
    </row>
    <row r="129" spans="1:10" ht="24" customHeight="1" x14ac:dyDescent="0.2">
      <c r="A129" s="5" t="s">
        <v>292</v>
      </c>
      <c r="B129" s="5"/>
      <c r="C129" s="5"/>
      <c r="D129" s="5" t="s">
        <v>293</v>
      </c>
      <c r="E129" s="5"/>
      <c r="F129" s="6"/>
      <c r="G129" s="5"/>
      <c r="H129" s="5"/>
      <c r="I129" s="7">
        <v>74012.77</v>
      </c>
      <c r="J129" s="8">
        <v>3.6971799545256395E-2</v>
      </c>
    </row>
    <row r="130" spans="1:10" ht="24" customHeight="1" x14ac:dyDescent="0.2">
      <c r="A130" s="5" t="s">
        <v>294</v>
      </c>
      <c r="B130" s="5"/>
      <c r="C130" s="5"/>
      <c r="D130" s="5" t="s">
        <v>295</v>
      </c>
      <c r="E130" s="5"/>
      <c r="F130" s="6"/>
      <c r="G130" s="5"/>
      <c r="H130" s="5"/>
      <c r="I130" s="7">
        <v>26977.62</v>
      </c>
      <c r="J130" s="8">
        <v>1.3476203617944575E-2</v>
      </c>
    </row>
    <row r="131" spans="1:10" ht="51.95" customHeight="1" x14ac:dyDescent="0.2">
      <c r="A131" s="9" t="s">
        <v>296</v>
      </c>
      <c r="B131" s="11" t="s">
        <v>297</v>
      </c>
      <c r="C131" s="9" t="s">
        <v>22</v>
      </c>
      <c r="D131" s="9" t="s">
        <v>298</v>
      </c>
      <c r="E131" s="10" t="s">
        <v>299</v>
      </c>
      <c r="F131" s="11">
        <v>1</v>
      </c>
      <c r="G131" s="12">
        <v>1770</v>
      </c>
      <c r="H131" s="12">
        <v>2186.65</v>
      </c>
      <c r="I131" s="12">
        <v>2186.65</v>
      </c>
      <c r="J131" s="13">
        <v>1.0923031995105018E-3</v>
      </c>
    </row>
    <row r="132" spans="1:10" ht="51.95" customHeight="1" x14ac:dyDescent="0.2">
      <c r="A132" s="9" t="s">
        <v>300</v>
      </c>
      <c r="B132" s="11" t="s">
        <v>301</v>
      </c>
      <c r="C132" s="9" t="s">
        <v>22</v>
      </c>
      <c r="D132" s="9" t="s">
        <v>302</v>
      </c>
      <c r="E132" s="10" t="s">
        <v>299</v>
      </c>
      <c r="F132" s="11">
        <v>5</v>
      </c>
      <c r="G132" s="12">
        <v>1670.69</v>
      </c>
      <c r="H132" s="12">
        <v>2063.9699999999998</v>
      </c>
      <c r="I132" s="12">
        <v>10319.85</v>
      </c>
      <c r="J132" s="13">
        <v>5.1551026334660114E-3</v>
      </c>
    </row>
    <row r="133" spans="1:10" ht="51.95" customHeight="1" x14ac:dyDescent="0.2">
      <c r="A133" s="9" t="s">
        <v>303</v>
      </c>
      <c r="B133" s="11" t="s">
        <v>304</v>
      </c>
      <c r="C133" s="9" t="s">
        <v>22</v>
      </c>
      <c r="D133" s="9" t="s">
        <v>305</v>
      </c>
      <c r="E133" s="10" t="s">
        <v>299</v>
      </c>
      <c r="F133" s="11">
        <v>8</v>
      </c>
      <c r="G133" s="12">
        <v>639.46</v>
      </c>
      <c r="H133" s="12">
        <v>789.98</v>
      </c>
      <c r="I133" s="12">
        <v>6319.84</v>
      </c>
      <c r="J133" s="13">
        <v>3.1569667996224592E-3</v>
      </c>
    </row>
    <row r="134" spans="1:10" ht="51.95" customHeight="1" x14ac:dyDescent="0.2">
      <c r="A134" s="9" t="s">
        <v>306</v>
      </c>
      <c r="B134" s="11" t="s">
        <v>307</v>
      </c>
      <c r="C134" s="9" t="s">
        <v>22</v>
      </c>
      <c r="D134" s="9" t="s">
        <v>308</v>
      </c>
      <c r="E134" s="10" t="s">
        <v>299</v>
      </c>
      <c r="F134" s="11">
        <v>1</v>
      </c>
      <c r="G134" s="12">
        <v>1407.91</v>
      </c>
      <c r="H134" s="12">
        <v>1739.33</v>
      </c>
      <c r="I134" s="12">
        <v>1739.33</v>
      </c>
      <c r="J134" s="13">
        <v>8.6885222783920663E-4</v>
      </c>
    </row>
    <row r="135" spans="1:10" ht="51.95" customHeight="1" x14ac:dyDescent="0.2">
      <c r="A135" s="9" t="s">
        <v>309</v>
      </c>
      <c r="B135" s="11" t="s">
        <v>310</v>
      </c>
      <c r="C135" s="9" t="s">
        <v>22</v>
      </c>
      <c r="D135" s="9" t="s">
        <v>311</v>
      </c>
      <c r="E135" s="10" t="s">
        <v>299</v>
      </c>
      <c r="F135" s="11">
        <v>2</v>
      </c>
      <c r="G135" s="12">
        <v>1283.3800000000001</v>
      </c>
      <c r="H135" s="12">
        <v>1585.48</v>
      </c>
      <c r="I135" s="12">
        <v>3170.96</v>
      </c>
      <c r="J135" s="13">
        <v>1.583998240925535E-3</v>
      </c>
    </row>
    <row r="136" spans="1:10" ht="51.95" customHeight="1" x14ac:dyDescent="0.2">
      <c r="A136" s="9" t="s">
        <v>312</v>
      </c>
      <c r="B136" s="11" t="s">
        <v>313</v>
      </c>
      <c r="C136" s="9" t="s">
        <v>22</v>
      </c>
      <c r="D136" s="9" t="s">
        <v>314</v>
      </c>
      <c r="E136" s="10" t="s">
        <v>299</v>
      </c>
      <c r="F136" s="11">
        <v>2</v>
      </c>
      <c r="G136" s="12">
        <v>1090.1300000000001</v>
      </c>
      <c r="H136" s="12">
        <v>1346.74</v>
      </c>
      <c r="I136" s="12">
        <v>2693.48</v>
      </c>
      <c r="J136" s="13">
        <v>1.3454813627318256E-3</v>
      </c>
    </row>
    <row r="137" spans="1:10" ht="51.95" customHeight="1" x14ac:dyDescent="0.2">
      <c r="A137" s="9" t="s">
        <v>315</v>
      </c>
      <c r="B137" s="11" t="s">
        <v>316</v>
      </c>
      <c r="C137" s="9" t="s">
        <v>22</v>
      </c>
      <c r="D137" s="9" t="s">
        <v>317</v>
      </c>
      <c r="E137" s="10" t="s">
        <v>299</v>
      </c>
      <c r="F137" s="11">
        <v>1</v>
      </c>
      <c r="G137" s="12">
        <v>443.19</v>
      </c>
      <c r="H137" s="12">
        <v>547.51</v>
      </c>
      <c r="I137" s="12">
        <v>547.51</v>
      </c>
      <c r="J137" s="13">
        <v>2.7349915384903618E-4</v>
      </c>
    </row>
    <row r="138" spans="1:10" ht="24" customHeight="1" x14ac:dyDescent="0.2">
      <c r="A138" s="5" t="s">
        <v>318</v>
      </c>
      <c r="B138" s="5"/>
      <c r="C138" s="5"/>
      <c r="D138" s="5" t="s">
        <v>319</v>
      </c>
      <c r="E138" s="5"/>
      <c r="F138" s="6"/>
      <c r="G138" s="5"/>
      <c r="H138" s="5"/>
      <c r="I138" s="7">
        <v>47035.15</v>
      </c>
      <c r="J138" s="8">
        <v>2.3495595927311815E-2</v>
      </c>
    </row>
    <row r="139" spans="1:10" ht="39" customHeight="1" x14ac:dyDescent="0.2">
      <c r="A139" s="9" t="s">
        <v>320</v>
      </c>
      <c r="B139" s="11" t="s">
        <v>321</v>
      </c>
      <c r="C139" s="9" t="s">
        <v>30</v>
      </c>
      <c r="D139" s="9" t="s">
        <v>322</v>
      </c>
      <c r="E139" s="10" t="s">
        <v>24</v>
      </c>
      <c r="F139" s="11">
        <v>2.6</v>
      </c>
      <c r="G139" s="12">
        <v>956.83</v>
      </c>
      <c r="H139" s="12">
        <v>1182.06</v>
      </c>
      <c r="I139" s="12">
        <v>3073.35</v>
      </c>
      <c r="J139" s="13">
        <v>1.5352388531386372E-3</v>
      </c>
    </row>
    <row r="140" spans="1:10" ht="51.95" customHeight="1" x14ac:dyDescent="0.2">
      <c r="A140" s="9" t="s">
        <v>323</v>
      </c>
      <c r="B140" s="11" t="s">
        <v>324</v>
      </c>
      <c r="C140" s="9" t="s">
        <v>22</v>
      </c>
      <c r="D140" s="9" t="s">
        <v>325</v>
      </c>
      <c r="E140" s="10" t="s">
        <v>299</v>
      </c>
      <c r="F140" s="11">
        <v>8</v>
      </c>
      <c r="G140" s="12">
        <v>1066.6500000000001</v>
      </c>
      <c r="H140" s="12">
        <v>1317.73</v>
      </c>
      <c r="I140" s="12">
        <v>10541.84</v>
      </c>
      <c r="J140" s="13">
        <v>5.2659938996765781E-3</v>
      </c>
    </row>
    <row r="141" spans="1:10" ht="51.95" customHeight="1" x14ac:dyDescent="0.2">
      <c r="A141" s="9" t="s">
        <v>326</v>
      </c>
      <c r="B141" s="11" t="s">
        <v>327</v>
      </c>
      <c r="C141" s="9" t="s">
        <v>30</v>
      </c>
      <c r="D141" s="9" t="s">
        <v>328</v>
      </c>
      <c r="E141" s="10" t="s">
        <v>38</v>
      </c>
      <c r="F141" s="11">
        <v>2</v>
      </c>
      <c r="G141" s="12">
        <v>988.64</v>
      </c>
      <c r="H141" s="12">
        <v>1221.3599999999999</v>
      </c>
      <c r="I141" s="12">
        <v>2442.7199999999998</v>
      </c>
      <c r="J141" s="13">
        <v>1.2202185404652291E-3</v>
      </c>
    </row>
    <row r="142" spans="1:10" ht="65.099999999999994" customHeight="1" x14ac:dyDescent="0.2">
      <c r="A142" s="9" t="s">
        <v>329</v>
      </c>
      <c r="B142" s="11" t="s">
        <v>330</v>
      </c>
      <c r="C142" s="9" t="s">
        <v>22</v>
      </c>
      <c r="D142" s="9" t="s">
        <v>331</v>
      </c>
      <c r="E142" s="10" t="s">
        <v>299</v>
      </c>
      <c r="F142" s="11">
        <v>9</v>
      </c>
      <c r="G142" s="12">
        <v>1092.7</v>
      </c>
      <c r="H142" s="12">
        <v>1349.92</v>
      </c>
      <c r="I142" s="12">
        <v>12149.28</v>
      </c>
      <c r="J142" s="13">
        <v>6.0689627584428005E-3</v>
      </c>
    </row>
    <row r="143" spans="1:10" ht="78" customHeight="1" x14ac:dyDescent="0.2">
      <c r="A143" s="9" t="s">
        <v>332</v>
      </c>
      <c r="B143" s="11" t="s">
        <v>333</v>
      </c>
      <c r="C143" s="9" t="s">
        <v>22</v>
      </c>
      <c r="D143" s="9" t="s">
        <v>334</v>
      </c>
      <c r="E143" s="10" t="s">
        <v>46</v>
      </c>
      <c r="F143" s="11">
        <v>3</v>
      </c>
      <c r="G143" s="12">
        <v>1412.5</v>
      </c>
      <c r="H143" s="12">
        <v>1745</v>
      </c>
      <c r="I143" s="12">
        <v>5235</v>
      </c>
      <c r="J143" s="13">
        <v>2.6150537349084115E-3</v>
      </c>
    </row>
    <row r="144" spans="1:10" ht="39" customHeight="1" x14ac:dyDescent="0.2">
      <c r="A144" s="9" t="s">
        <v>335</v>
      </c>
      <c r="B144" s="11" t="s">
        <v>321</v>
      </c>
      <c r="C144" s="9" t="s">
        <v>30</v>
      </c>
      <c r="D144" s="9" t="s">
        <v>336</v>
      </c>
      <c r="E144" s="10" t="s">
        <v>24</v>
      </c>
      <c r="F144" s="11">
        <v>3.78</v>
      </c>
      <c r="G144" s="12">
        <v>956.83</v>
      </c>
      <c r="H144" s="12">
        <v>1182.06</v>
      </c>
      <c r="I144" s="12">
        <v>4468.18</v>
      </c>
      <c r="J144" s="13">
        <v>2.2320020625106142E-3</v>
      </c>
    </row>
    <row r="145" spans="1:10" ht="51.95" customHeight="1" x14ac:dyDescent="0.2">
      <c r="A145" s="9" t="s">
        <v>337</v>
      </c>
      <c r="B145" s="11" t="s">
        <v>338</v>
      </c>
      <c r="C145" s="9" t="s">
        <v>22</v>
      </c>
      <c r="D145" s="9" t="s">
        <v>339</v>
      </c>
      <c r="E145" s="10" t="s">
        <v>299</v>
      </c>
      <c r="F145" s="11">
        <v>1</v>
      </c>
      <c r="G145" s="12">
        <v>4353.8900000000003</v>
      </c>
      <c r="H145" s="12">
        <v>5378.79</v>
      </c>
      <c r="I145" s="12">
        <v>5378.79</v>
      </c>
      <c r="J145" s="13">
        <v>2.6868815432259815E-3</v>
      </c>
    </row>
    <row r="146" spans="1:10" ht="51.95" customHeight="1" x14ac:dyDescent="0.2">
      <c r="A146" s="9" t="s">
        <v>340</v>
      </c>
      <c r="B146" s="11" t="s">
        <v>341</v>
      </c>
      <c r="C146" s="9" t="s">
        <v>22</v>
      </c>
      <c r="D146" s="9" t="s">
        <v>342</v>
      </c>
      <c r="E146" s="10" t="s">
        <v>299</v>
      </c>
      <c r="F146" s="11">
        <v>1</v>
      </c>
      <c r="G146" s="12">
        <v>3032.21</v>
      </c>
      <c r="H146" s="12">
        <v>3745.99</v>
      </c>
      <c r="I146" s="12">
        <v>3745.99</v>
      </c>
      <c r="J146" s="13">
        <v>1.8712445349435643E-3</v>
      </c>
    </row>
    <row r="147" spans="1:10" ht="24" customHeight="1" x14ac:dyDescent="0.2">
      <c r="A147" s="5" t="s">
        <v>343</v>
      </c>
      <c r="B147" s="5"/>
      <c r="C147" s="5"/>
      <c r="D147" s="5" t="s">
        <v>344</v>
      </c>
      <c r="E147" s="5"/>
      <c r="F147" s="6"/>
      <c r="G147" s="5"/>
      <c r="H147" s="5"/>
      <c r="I147" s="7">
        <v>106459.07</v>
      </c>
      <c r="J147" s="8">
        <v>5.3179787701695513E-2</v>
      </c>
    </row>
    <row r="148" spans="1:10" ht="24" customHeight="1" x14ac:dyDescent="0.2">
      <c r="A148" s="5" t="s">
        <v>345</v>
      </c>
      <c r="B148" s="5"/>
      <c r="C148" s="5"/>
      <c r="D148" s="5" t="s">
        <v>346</v>
      </c>
      <c r="E148" s="5"/>
      <c r="F148" s="6"/>
      <c r="G148" s="5"/>
      <c r="H148" s="5"/>
      <c r="I148" s="7">
        <v>65946.179999999993</v>
      </c>
      <c r="J148" s="8">
        <v>3.2942273985089275E-2</v>
      </c>
    </row>
    <row r="149" spans="1:10" ht="39" customHeight="1" x14ac:dyDescent="0.2">
      <c r="A149" s="9" t="s">
        <v>347</v>
      </c>
      <c r="B149" s="11" t="s">
        <v>348</v>
      </c>
      <c r="C149" s="9" t="s">
        <v>30</v>
      </c>
      <c r="D149" s="9" t="s">
        <v>349</v>
      </c>
      <c r="E149" s="10" t="s">
        <v>42</v>
      </c>
      <c r="F149" s="11">
        <v>702.5</v>
      </c>
      <c r="G149" s="12">
        <v>3.18</v>
      </c>
      <c r="H149" s="12">
        <v>3.92</v>
      </c>
      <c r="I149" s="12">
        <v>2753.8</v>
      </c>
      <c r="J149" s="13">
        <v>1.3756131757766538E-3</v>
      </c>
    </row>
    <row r="150" spans="1:10" ht="39" customHeight="1" x14ac:dyDescent="0.2">
      <c r="A150" s="9" t="s">
        <v>350</v>
      </c>
      <c r="B150" s="11" t="s">
        <v>351</v>
      </c>
      <c r="C150" s="9" t="s">
        <v>30</v>
      </c>
      <c r="D150" s="9" t="s">
        <v>352</v>
      </c>
      <c r="E150" s="10" t="s">
        <v>42</v>
      </c>
      <c r="F150" s="11">
        <v>77.400000000000006</v>
      </c>
      <c r="G150" s="12">
        <v>15.09</v>
      </c>
      <c r="H150" s="12">
        <v>18.64</v>
      </c>
      <c r="I150" s="12">
        <v>1442.73</v>
      </c>
      <c r="J150" s="13">
        <v>7.2069082616321148E-4</v>
      </c>
    </row>
    <row r="151" spans="1:10" ht="39" customHeight="1" x14ac:dyDescent="0.2">
      <c r="A151" s="9" t="s">
        <v>353</v>
      </c>
      <c r="B151" s="11" t="s">
        <v>354</v>
      </c>
      <c r="C151" s="9" t="s">
        <v>30</v>
      </c>
      <c r="D151" s="9" t="s">
        <v>355</v>
      </c>
      <c r="E151" s="10" t="s">
        <v>42</v>
      </c>
      <c r="F151" s="11">
        <v>2068.1</v>
      </c>
      <c r="G151" s="12">
        <v>4.51</v>
      </c>
      <c r="H151" s="12">
        <v>5.57</v>
      </c>
      <c r="I151" s="12">
        <v>11519.31</v>
      </c>
      <c r="J151" s="13">
        <v>5.754272137357748E-3</v>
      </c>
    </row>
    <row r="152" spans="1:10" ht="39" customHeight="1" x14ac:dyDescent="0.2">
      <c r="A152" s="9" t="s">
        <v>356</v>
      </c>
      <c r="B152" s="11" t="s">
        <v>357</v>
      </c>
      <c r="C152" s="9" t="s">
        <v>30</v>
      </c>
      <c r="D152" s="9" t="s">
        <v>358</v>
      </c>
      <c r="E152" s="10" t="s">
        <v>42</v>
      </c>
      <c r="F152" s="11">
        <v>47.7</v>
      </c>
      <c r="G152" s="12">
        <v>9.4499999999999993</v>
      </c>
      <c r="H152" s="12">
        <v>11.67</v>
      </c>
      <c r="I152" s="12">
        <v>556.65</v>
      </c>
      <c r="J152" s="13">
        <v>2.7806488281504623E-4</v>
      </c>
    </row>
    <row r="153" spans="1:10" ht="26.1" customHeight="1" x14ac:dyDescent="0.2">
      <c r="A153" s="9" t="s">
        <v>359</v>
      </c>
      <c r="B153" s="11" t="s">
        <v>360</v>
      </c>
      <c r="C153" s="9" t="s">
        <v>22</v>
      </c>
      <c r="D153" s="9" t="s">
        <v>361</v>
      </c>
      <c r="E153" s="10" t="s">
        <v>38</v>
      </c>
      <c r="F153" s="11">
        <v>1</v>
      </c>
      <c r="G153" s="12">
        <v>107.11</v>
      </c>
      <c r="H153" s="12">
        <v>132.32</v>
      </c>
      <c r="I153" s="12">
        <v>132.32</v>
      </c>
      <c r="J153" s="13">
        <v>6.6098168138124358E-5</v>
      </c>
    </row>
    <row r="154" spans="1:10" ht="26.1" customHeight="1" x14ac:dyDescent="0.2">
      <c r="A154" s="9" t="s">
        <v>362</v>
      </c>
      <c r="B154" s="11" t="s">
        <v>363</v>
      </c>
      <c r="C154" s="9" t="s">
        <v>30</v>
      </c>
      <c r="D154" s="9" t="s">
        <v>364</v>
      </c>
      <c r="E154" s="10" t="s">
        <v>38</v>
      </c>
      <c r="F154" s="11">
        <v>3</v>
      </c>
      <c r="G154" s="12">
        <v>11.67</v>
      </c>
      <c r="H154" s="12">
        <v>14.41</v>
      </c>
      <c r="I154" s="12">
        <v>43.23</v>
      </c>
      <c r="J154" s="13">
        <v>2.1594799037266593E-5</v>
      </c>
    </row>
    <row r="155" spans="1:10" ht="26.1" customHeight="1" x14ac:dyDescent="0.2">
      <c r="A155" s="9" t="s">
        <v>365</v>
      </c>
      <c r="B155" s="11" t="s">
        <v>366</v>
      </c>
      <c r="C155" s="9" t="s">
        <v>30</v>
      </c>
      <c r="D155" s="9" t="s">
        <v>367</v>
      </c>
      <c r="E155" s="10" t="s">
        <v>38</v>
      </c>
      <c r="F155" s="11">
        <v>29</v>
      </c>
      <c r="G155" s="12">
        <v>12.48</v>
      </c>
      <c r="H155" s="12">
        <v>15.41</v>
      </c>
      <c r="I155" s="12">
        <v>446.89</v>
      </c>
      <c r="J155" s="13">
        <v>2.2323617260615471E-4</v>
      </c>
    </row>
    <row r="156" spans="1:10" ht="26.1" customHeight="1" x14ac:dyDescent="0.2">
      <c r="A156" s="9" t="s">
        <v>368</v>
      </c>
      <c r="B156" s="11" t="s">
        <v>369</v>
      </c>
      <c r="C156" s="9" t="s">
        <v>30</v>
      </c>
      <c r="D156" s="9" t="s">
        <v>370</v>
      </c>
      <c r="E156" s="10" t="s">
        <v>38</v>
      </c>
      <c r="F156" s="11">
        <v>3</v>
      </c>
      <c r="G156" s="12">
        <v>14.01</v>
      </c>
      <c r="H156" s="12">
        <v>17.3</v>
      </c>
      <c r="I156" s="12">
        <v>51.9</v>
      </c>
      <c r="J156" s="13">
        <v>2.5925747629751012E-5</v>
      </c>
    </row>
    <row r="157" spans="1:10" ht="26.1" customHeight="1" x14ac:dyDescent="0.2">
      <c r="A157" s="9" t="s">
        <v>371</v>
      </c>
      <c r="B157" s="11" t="s">
        <v>372</v>
      </c>
      <c r="C157" s="9" t="s">
        <v>30</v>
      </c>
      <c r="D157" s="9" t="s">
        <v>373</v>
      </c>
      <c r="E157" s="10" t="s">
        <v>38</v>
      </c>
      <c r="F157" s="11">
        <v>1</v>
      </c>
      <c r="G157" s="12">
        <v>15.9</v>
      </c>
      <c r="H157" s="12">
        <v>19.64</v>
      </c>
      <c r="I157" s="12">
        <v>19.64</v>
      </c>
      <c r="J157" s="13">
        <v>9.8108224171157975E-6</v>
      </c>
    </row>
    <row r="158" spans="1:10" ht="39" customHeight="1" x14ac:dyDescent="0.2">
      <c r="A158" s="9" t="s">
        <v>374</v>
      </c>
      <c r="B158" s="11" t="s">
        <v>375</v>
      </c>
      <c r="C158" s="9" t="s">
        <v>22</v>
      </c>
      <c r="D158" s="9" t="s">
        <v>376</v>
      </c>
      <c r="E158" s="10" t="s">
        <v>46</v>
      </c>
      <c r="F158" s="11">
        <v>3</v>
      </c>
      <c r="G158" s="12">
        <v>176.6</v>
      </c>
      <c r="H158" s="12">
        <v>218.17</v>
      </c>
      <c r="I158" s="12">
        <v>654.51</v>
      </c>
      <c r="J158" s="13">
        <v>3.2694915377935133E-4</v>
      </c>
    </row>
    <row r="159" spans="1:10" ht="26.1" customHeight="1" x14ac:dyDescent="0.2">
      <c r="A159" s="9" t="s">
        <v>377</v>
      </c>
      <c r="B159" s="11" t="s">
        <v>378</v>
      </c>
      <c r="C159" s="9" t="s">
        <v>22</v>
      </c>
      <c r="D159" s="9" t="s">
        <v>379</v>
      </c>
      <c r="E159" s="10" t="s">
        <v>46</v>
      </c>
      <c r="F159" s="11">
        <v>4</v>
      </c>
      <c r="G159" s="12">
        <v>154.58000000000001</v>
      </c>
      <c r="H159" s="12">
        <v>190.96</v>
      </c>
      <c r="I159" s="12">
        <v>763.84</v>
      </c>
      <c r="J159" s="13">
        <v>3.8156306492310234E-4</v>
      </c>
    </row>
    <row r="160" spans="1:10" ht="26.1" customHeight="1" x14ac:dyDescent="0.2">
      <c r="A160" s="9" t="s">
        <v>380</v>
      </c>
      <c r="B160" s="11" t="s">
        <v>381</v>
      </c>
      <c r="C160" s="9" t="s">
        <v>22</v>
      </c>
      <c r="D160" s="9" t="s">
        <v>382</v>
      </c>
      <c r="E160" s="10" t="s">
        <v>46</v>
      </c>
      <c r="F160" s="11">
        <v>1</v>
      </c>
      <c r="G160" s="12">
        <v>156.86000000000001</v>
      </c>
      <c r="H160" s="12">
        <v>193.78</v>
      </c>
      <c r="I160" s="12">
        <v>193.78</v>
      </c>
      <c r="J160" s="13">
        <v>9.6799448471929697E-5</v>
      </c>
    </row>
    <row r="161" spans="1:10" ht="39" customHeight="1" x14ac:dyDescent="0.2">
      <c r="A161" s="9" t="s">
        <v>383</v>
      </c>
      <c r="B161" s="11" t="s">
        <v>384</v>
      </c>
      <c r="C161" s="9" t="s">
        <v>30</v>
      </c>
      <c r="D161" s="9" t="s">
        <v>385</v>
      </c>
      <c r="E161" s="10" t="s">
        <v>38</v>
      </c>
      <c r="F161" s="11">
        <v>44</v>
      </c>
      <c r="G161" s="12">
        <v>12.24</v>
      </c>
      <c r="H161" s="12">
        <v>15.12</v>
      </c>
      <c r="I161" s="12">
        <v>665.28</v>
      </c>
      <c r="J161" s="13">
        <v>3.3232912106205689E-4</v>
      </c>
    </row>
    <row r="162" spans="1:10" ht="39" customHeight="1" x14ac:dyDescent="0.2">
      <c r="A162" s="9" t="s">
        <v>386</v>
      </c>
      <c r="B162" s="11" t="s">
        <v>387</v>
      </c>
      <c r="C162" s="9" t="s">
        <v>30</v>
      </c>
      <c r="D162" s="9" t="s">
        <v>388</v>
      </c>
      <c r="E162" s="10" t="s">
        <v>38</v>
      </c>
      <c r="F162" s="11">
        <v>6</v>
      </c>
      <c r="G162" s="12">
        <v>15.94</v>
      </c>
      <c r="H162" s="12">
        <v>19.690000000000001</v>
      </c>
      <c r="I162" s="12">
        <v>118.14</v>
      </c>
      <c r="J162" s="13">
        <v>5.9014794315583517E-5</v>
      </c>
    </row>
    <row r="163" spans="1:10" ht="26.1" customHeight="1" x14ac:dyDescent="0.2">
      <c r="A163" s="9" t="s">
        <v>389</v>
      </c>
      <c r="B163" s="11" t="s">
        <v>390</v>
      </c>
      <c r="C163" s="9" t="s">
        <v>30</v>
      </c>
      <c r="D163" s="9" t="s">
        <v>391</v>
      </c>
      <c r="E163" s="10" t="s">
        <v>38</v>
      </c>
      <c r="F163" s="11">
        <v>1</v>
      </c>
      <c r="G163" s="12">
        <v>101.88</v>
      </c>
      <c r="H163" s="12">
        <v>125.86</v>
      </c>
      <c r="I163" s="12">
        <v>125.86</v>
      </c>
      <c r="J163" s="13">
        <v>6.2871186833920271E-5</v>
      </c>
    </row>
    <row r="164" spans="1:10" ht="39" customHeight="1" x14ac:dyDescent="0.2">
      <c r="A164" s="9" t="s">
        <v>392</v>
      </c>
      <c r="B164" s="11" t="s">
        <v>393</v>
      </c>
      <c r="C164" s="9" t="s">
        <v>30</v>
      </c>
      <c r="D164" s="9" t="s">
        <v>394</v>
      </c>
      <c r="E164" s="10" t="s">
        <v>38</v>
      </c>
      <c r="F164" s="11">
        <v>51</v>
      </c>
      <c r="G164" s="12">
        <v>18.920000000000002</v>
      </c>
      <c r="H164" s="12">
        <v>23.37</v>
      </c>
      <c r="I164" s="12">
        <v>1191.8699999999999</v>
      </c>
      <c r="J164" s="13">
        <v>5.9537805062565203E-4</v>
      </c>
    </row>
    <row r="165" spans="1:10" ht="39" customHeight="1" x14ac:dyDescent="0.2">
      <c r="A165" s="9" t="s">
        <v>395</v>
      </c>
      <c r="B165" s="11" t="s">
        <v>396</v>
      </c>
      <c r="C165" s="9" t="s">
        <v>30</v>
      </c>
      <c r="D165" s="9" t="s">
        <v>397</v>
      </c>
      <c r="E165" s="10" t="s">
        <v>38</v>
      </c>
      <c r="F165" s="11">
        <v>49</v>
      </c>
      <c r="G165" s="12">
        <v>36.729999999999997</v>
      </c>
      <c r="H165" s="12">
        <v>45.37</v>
      </c>
      <c r="I165" s="12">
        <v>2223.13</v>
      </c>
      <c r="J165" s="13">
        <v>1.1105261527577721E-3</v>
      </c>
    </row>
    <row r="166" spans="1:10" ht="39" customHeight="1" x14ac:dyDescent="0.2">
      <c r="A166" s="9" t="s">
        <v>398</v>
      </c>
      <c r="B166" s="11" t="s">
        <v>399</v>
      </c>
      <c r="C166" s="9" t="s">
        <v>30</v>
      </c>
      <c r="D166" s="9" t="s">
        <v>400</v>
      </c>
      <c r="E166" s="10" t="s">
        <v>38</v>
      </c>
      <c r="F166" s="11">
        <v>7</v>
      </c>
      <c r="G166" s="12">
        <v>44.1</v>
      </c>
      <c r="H166" s="12">
        <v>54.48</v>
      </c>
      <c r="I166" s="12">
        <v>381.36</v>
      </c>
      <c r="J166" s="13">
        <v>1.9050179414415886E-4</v>
      </c>
    </row>
    <row r="167" spans="1:10" ht="26.1" customHeight="1" x14ac:dyDescent="0.2">
      <c r="A167" s="9" t="s">
        <v>401</v>
      </c>
      <c r="B167" s="11" t="s">
        <v>402</v>
      </c>
      <c r="C167" s="9" t="s">
        <v>30</v>
      </c>
      <c r="D167" s="9" t="s">
        <v>403</v>
      </c>
      <c r="E167" s="10" t="s">
        <v>38</v>
      </c>
      <c r="F167" s="11">
        <v>42</v>
      </c>
      <c r="G167" s="12">
        <v>13.15</v>
      </c>
      <c r="H167" s="12">
        <v>16.239999999999998</v>
      </c>
      <c r="I167" s="12">
        <v>682.08</v>
      </c>
      <c r="J167" s="13">
        <v>3.4072127058382601E-4</v>
      </c>
    </row>
    <row r="168" spans="1:10" ht="39" customHeight="1" x14ac:dyDescent="0.2">
      <c r="A168" s="9" t="s">
        <v>404</v>
      </c>
      <c r="B168" s="11" t="s">
        <v>405</v>
      </c>
      <c r="C168" s="9" t="s">
        <v>30</v>
      </c>
      <c r="D168" s="9" t="s">
        <v>406</v>
      </c>
      <c r="E168" s="10" t="s">
        <v>42</v>
      </c>
      <c r="F168" s="11">
        <v>450.4</v>
      </c>
      <c r="G168" s="12">
        <v>13.21</v>
      </c>
      <c r="H168" s="12">
        <v>16.309999999999999</v>
      </c>
      <c r="I168" s="12">
        <v>7346.02</v>
      </c>
      <c r="J168" s="13">
        <v>3.6695772755896633E-3</v>
      </c>
    </row>
    <row r="169" spans="1:10" ht="39" customHeight="1" x14ac:dyDescent="0.2">
      <c r="A169" s="9" t="s">
        <v>407</v>
      </c>
      <c r="B169" s="11" t="s">
        <v>408</v>
      </c>
      <c r="C169" s="9" t="s">
        <v>30</v>
      </c>
      <c r="D169" s="9" t="s">
        <v>409</v>
      </c>
      <c r="E169" s="10" t="s">
        <v>42</v>
      </c>
      <c r="F169" s="11">
        <v>109.4</v>
      </c>
      <c r="G169" s="12">
        <v>18.03</v>
      </c>
      <c r="H169" s="12">
        <v>22.27</v>
      </c>
      <c r="I169" s="12">
        <v>2436.33</v>
      </c>
      <c r="J169" s="13">
        <v>1.217026526450699E-3</v>
      </c>
    </row>
    <row r="170" spans="1:10" ht="39" customHeight="1" x14ac:dyDescent="0.2">
      <c r="A170" s="9" t="s">
        <v>410</v>
      </c>
      <c r="B170" s="11" t="s">
        <v>411</v>
      </c>
      <c r="C170" s="9" t="s">
        <v>30</v>
      </c>
      <c r="D170" s="9" t="s">
        <v>412</v>
      </c>
      <c r="E170" s="10" t="s">
        <v>42</v>
      </c>
      <c r="F170" s="11">
        <v>16</v>
      </c>
      <c r="G170" s="12">
        <v>13.06</v>
      </c>
      <c r="H170" s="12">
        <v>16.13</v>
      </c>
      <c r="I170" s="12">
        <v>258.08</v>
      </c>
      <c r="J170" s="13">
        <v>1.289194017010817E-4</v>
      </c>
    </row>
    <row r="171" spans="1:10" ht="39" customHeight="1" x14ac:dyDescent="0.2">
      <c r="A171" s="9" t="s">
        <v>413</v>
      </c>
      <c r="B171" s="11" t="s">
        <v>414</v>
      </c>
      <c r="C171" s="9" t="s">
        <v>30</v>
      </c>
      <c r="D171" s="9" t="s">
        <v>415</v>
      </c>
      <c r="E171" s="10" t="s">
        <v>42</v>
      </c>
      <c r="F171" s="11">
        <v>18</v>
      </c>
      <c r="G171" s="12">
        <v>9.18</v>
      </c>
      <c r="H171" s="12">
        <v>11.34</v>
      </c>
      <c r="I171" s="12">
        <v>204.12</v>
      </c>
      <c r="J171" s="13">
        <v>1.0196461668949473E-4</v>
      </c>
    </row>
    <row r="172" spans="1:10" ht="39" customHeight="1" x14ac:dyDescent="0.2">
      <c r="A172" s="9" t="s">
        <v>416</v>
      </c>
      <c r="B172" s="11" t="s">
        <v>417</v>
      </c>
      <c r="C172" s="9" t="s">
        <v>30</v>
      </c>
      <c r="D172" s="9" t="s">
        <v>418</v>
      </c>
      <c r="E172" s="10" t="s">
        <v>42</v>
      </c>
      <c r="F172" s="11">
        <v>24.6</v>
      </c>
      <c r="G172" s="12">
        <v>12.16</v>
      </c>
      <c r="H172" s="12">
        <v>15.02</v>
      </c>
      <c r="I172" s="12">
        <v>369.49</v>
      </c>
      <c r="J172" s="13">
        <v>1.8457234088086131E-4</v>
      </c>
    </row>
    <row r="173" spans="1:10" ht="26.1" customHeight="1" x14ac:dyDescent="0.2">
      <c r="A173" s="9" t="s">
        <v>419</v>
      </c>
      <c r="B173" s="11" t="s">
        <v>420</v>
      </c>
      <c r="C173" s="9" t="s">
        <v>228</v>
      </c>
      <c r="D173" s="9" t="s">
        <v>421</v>
      </c>
      <c r="E173" s="10" t="s">
        <v>38</v>
      </c>
      <c r="F173" s="11">
        <v>2</v>
      </c>
      <c r="G173" s="12">
        <v>546.76</v>
      </c>
      <c r="H173" s="12">
        <v>675.46</v>
      </c>
      <c r="I173" s="12">
        <v>1350.92</v>
      </c>
      <c r="J173" s="13">
        <v>6.7482872809216255E-4</v>
      </c>
    </row>
    <row r="174" spans="1:10" ht="39" customHeight="1" x14ac:dyDescent="0.2">
      <c r="A174" s="9" t="s">
        <v>422</v>
      </c>
      <c r="B174" s="11" t="s">
        <v>423</v>
      </c>
      <c r="C174" s="9" t="s">
        <v>424</v>
      </c>
      <c r="D174" s="9" t="s">
        <v>425</v>
      </c>
      <c r="E174" s="10" t="s">
        <v>426</v>
      </c>
      <c r="F174" s="11">
        <v>1</v>
      </c>
      <c r="G174" s="12">
        <v>3500.82</v>
      </c>
      <c r="H174" s="12">
        <v>4324.91</v>
      </c>
      <c r="I174" s="12">
        <v>4324.91</v>
      </c>
      <c r="J174" s="13">
        <v>2.1604340112020511E-3</v>
      </c>
    </row>
    <row r="175" spans="1:10" ht="39" customHeight="1" x14ac:dyDescent="0.2">
      <c r="A175" s="9" t="s">
        <v>427</v>
      </c>
      <c r="B175" s="11" t="s">
        <v>428</v>
      </c>
      <c r="C175" s="9" t="s">
        <v>30</v>
      </c>
      <c r="D175" s="9" t="s">
        <v>429</v>
      </c>
      <c r="E175" s="10" t="s">
        <v>38</v>
      </c>
      <c r="F175" s="11">
        <v>4</v>
      </c>
      <c r="G175" s="12">
        <v>38.299999999999997</v>
      </c>
      <c r="H175" s="12">
        <v>47.31</v>
      </c>
      <c r="I175" s="12">
        <v>189.24</v>
      </c>
      <c r="J175" s="13">
        <v>9.4531569970213516E-5</v>
      </c>
    </row>
    <row r="176" spans="1:10" ht="39" customHeight="1" x14ac:dyDescent="0.2">
      <c r="A176" s="9" t="s">
        <v>430</v>
      </c>
      <c r="B176" s="11" t="s">
        <v>431</v>
      </c>
      <c r="C176" s="9" t="s">
        <v>30</v>
      </c>
      <c r="D176" s="9" t="s">
        <v>432</v>
      </c>
      <c r="E176" s="10" t="s">
        <v>38</v>
      </c>
      <c r="F176" s="11">
        <v>2</v>
      </c>
      <c r="G176" s="12">
        <v>63.54</v>
      </c>
      <c r="H176" s="12">
        <v>78.489999999999995</v>
      </c>
      <c r="I176" s="12">
        <v>156.97999999999999</v>
      </c>
      <c r="J176" s="13">
        <v>7.8416644757578304E-5</v>
      </c>
    </row>
    <row r="177" spans="1:10" ht="39" customHeight="1" x14ac:dyDescent="0.2">
      <c r="A177" s="9" t="s">
        <v>433</v>
      </c>
      <c r="B177" s="11" t="s">
        <v>434</v>
      </c>
      <c r="C177" s="9" t="s">
        <v>30</v>
      </c>
      <c r="D177" s="9" t="s">
        <v>435</v>
      </c>
      <c r="E177" s="10" t="s">
        <v>38</v>
      </c>
      <c r="F177" s="11">
        <v>2</v>
      </c>
      <c r="G177" s="12">
        <v>30.76</v>
      </c>
      <c r="H177" s="12">
        <v>38</v>
      </c>
      <c r="I177" s="12">
        <v>76</v>
      </c>
      <c r="J177" s="13">
        <v>3.7964485931812656E-5</v>
      </c>
    </row>
    <row r="178" spans="1:10" ht="39" customHeight="1" x14ac:dyDescent="0.2">
      <c r="A178" s="9" t="s">
        <v>436</v>
      </c>
      <c r="B178" s="11" t="s">
        <v>437</v>
      </c>
      <c r="C178" s="9" t="s">
        <v>30</v>
      </c>
      <c r="D178" s="9" t="s">
        <v>438</v>
      </c>
      <c r="E178" s="10" t="s">
        <v>38</v>
      </c>
      <c r="F178" s="11">
        <v>21</v>
      </c>
      <c r="G178" s="12">
        <v>62.39</v>
      </c>
      <c r="H178" s="12">
        <v>77.069999999999993</v>
      </c>
      <c r="I178" s="12">
        <v>1618.47</v>
      </c>
      <c r="J178" s="13">
        <v>8.0847870455343193E-4</v>
      </c>
    </row>
    <row r="179" spans="1:10" ht="39" customHeight="1" x14ac:dyDescent="0.2">
      <c r="A179" s="9" t="s">
        <v>439</v>
      </c>
      <c r="B179" s="11" t="s">
        <v>440</v>
      </c>
      <c r="C179" s="9" t="s">
        <v>30</v>
      </c>
      <c r="D179" s="9" t="s">
        <v>441</v>
      </c>
      <c r="E179" s="10" t="s">
        <v>38</v>
      </c>
      <c r="F179" s="11">
        <v>23</v>
      </c>
      <c r="G179" s="12">
        <v>37.15</v>
      </c>
      <c r="H179" s="12">
        <v>45.89</v>
      </c>
      <c r="I179" s="12">
        <v>1055.47</v>
      </c>
      <c r="J179" s="13">
        <v>5.2724178903224082E-4</v>
      </c>
    </row>
    <row r="180" spans="1:10" ht="39" customHeight="1" x14ac:dyDescent="0.2">
      <c r="A180" s="9" t="s">
        <v>442</v>
      </c>
      <c r="B180" s="11" t="s">
        <v>443</v>
      </c>
      <c r="C180" s="9" t="s">
        <v>30</v>
      </c>
      <c r="D180" s="9" t="s">
        <v>444</v>
      </c>
      <c r="E180" s="10" t="s">
        <v>38</v>
      </c>
      <c r="F180" s="11">
        <v>1</v>
      </c>
      <c r="G180" s="12">
        <v>39.36</v>
      </c>
      <c r="H180" s="12">
        <v>48.62</v>
      </c>
      <c r="I180" s="12">
        <v>48.62</v>
      </c>
      <c r="J180" s="13">
        <v>2.4287280342167516E-5</v>
      </c>
    </row>
    <row r="181" spans="1:10" ht="26.1" customHeight="1" x14ac:dyDescent="0.2">
      <c r="A181" s="9" t="s">
        <v>445</v>
      </c>
      <c r="B181" s="11" t="s">
        <v>446</v>
      </c>
      <c r="C181" s="9" t="s">
        <v>228</v>
      </c>
      <c r="D181" s="9" t="s">
        <v>447</v>
      </c>
      <c r="E181" s="10" t="s">
        <v>38</v>
      </c>
      <c r="F181" s="11">
        <v>1</v>
      </c>
      <c r="G181" s="12">
        <v>161.06</v>
      </c>
      <c r="H181" s="12">
        <v>198.97</v>
      </c>
      <c r="I181" s="12">
        <v>198.97</v>
      </c>
      <c r="J181" s="13">
        <v>9.939202323490479E-5</v>
      </c>
    </row>
    <row r="182" spans="1:10" ht="39" customHeight="1" x14ac:dyDescent="0.2">
      <c r="A182" s="9" t="s">
        <v>448</v>
      </c>
      <c r="B182" s="11" t="s">
        <v>449</v>
      </c>
      <c r="C182" s="9" t="s">
        <v>30</v>
      </c>
      <c r="D182" s="9" t="s">
        <v>450</v>
      </c>
      <c r="E182" s="10" t="s">
        <v>38</v>
      </c>
      <c r="F182" s="11">
        <v>42</v>
      </c>
      <c r="G182" s="12">
        <v>32.380000000000003</v>
      </c>
      <c r="H182" s="12">
        <v>40</v>
      </c>
      <c r="I182" s="12">
        <v>1680</v>
      </c>
      <c r="J182" s="13">
        <v>8.3921495217691134E-4</v>
      </c>
    </row>
    <row r="183" spans="1:10" ht="39" customHeight="1" x14ac:dyDescent="0.2">
      <c r="A183" s="9" t="s">
        <v>451</v>
      </c>
      <c r="B183" s="11" t="s">
        <v>452</v>
      </c>
      <c r="C183" s="9" t="s">
        <v>30</v>
      </c>
      <c r="D183" s="9" t="s">
        <v>453</v>
      </c>
      <c r="E183" s="10" t="s">
        <v>38</v>
      </c>
      <c r="F183" s="11">
        <v>1</v>
      </c>
      <c r="G183" s="12">
        <v>34.590000000000003</v>
      </c>
      <c r="H183" s="12">
        <v>42.73</v>
      </c>
      <c r="I183" s="12">
        <v>42.73</v>
      </c>
      <c r="J183" s="13">
        <v>2.1345032682452037E-5</v>
      </c>
    </row>
    <row r="184" spans="1:10" ht="39" customHeight="1" x14ac:dyDescent="0.2">
      <c r="A184" s="9" t="s">
        <v>454</v>
      </c>
      <c r="B184" s="11" t="s">
        <v>455</v>
      </c>
      <c r="C184" s="9" t="s">
        <v>30</v>
      </c>
      <c r="D184" s="9" t="s">
        <v>456</v>
      </c>
      <c r="E184" s="10" t="s">
        <v>38</v>
      </c>
      <c r="F184" s="11">
        <v>14</v>
      </c>
      <c r="G184" s="12">
        <v>49.47</v>
      </c>
      <c r="H184" s="12">
        <v>61.11</v>
      </c>
      <c r="I184" s="12">
        <v>855.54</v>
      </c>
      <c r="J184" s="13">
        <v>4.2737021439609213E-4</v>
      </c>
    </row>
    <row r="185" spans="1:10" ht="39" customHeight="1" x14ac:dyDescent="0.2">
      <c r="A185" s="9" t="s">
        <v>457</v>
      </c>
      <c r="B185" s="11" t="s">
        <v>458</v>
      </c>
      <c r="C185" s="9" t="s">
        <v>22</v>
      </c>
      <c r="D185" s="9" t="s">
        <v>459</v>
      </c>
      <c r="E185" s="10" t="s">
        <v>299</v>
      </c>
      <c r="F185" s="11">
        <v>6</v>
      </c>
      <c r="G185" s="12">
        <v>89.85</v>
      </c>
      <c r="H185" s="12">
        <v>111</v>
      </c>
      <c r="I185" s="12">
        <v>666</v>
      </c>
      <c r="J185" s="13">
        <v>3.3268878461298985E-4</v>
      </c>
    </row>
    <row r="186" spans="1:10" ht="24" customHeight="1" x14ac:dyDescent="0.2">
      <c r="A186" s="9" t="s">
        <v>460</v>
      </c>
      <c r="B186" s="11" t="s">
        <v>461</v>
      </c>
      <c r="C186" s="9" t="s">
        <v>424</v>
      </c>
      <c r="D186" s="9" t="s">
        <v>462</v>
      </c>
      <c r="E186" s="10" t="s">
        <v>426</v>
      </c>
      <c r="F186" s="11">
        <v>16</v>
      </c>
      <c r="G186" s="12">
        <v>5.28</v>
      </c>
      <c r="H186" s="12">
        <v>6.52</v>
      </c>
      <c r="I186" s="12">
        <v>104.32</v>
      </c>
      <c r="J186" s="13">
        <v>5.2111252268509159E-5</v>
      </c>
    </row>
    <row r="187" spans="1:10" ht="26.1" customHeight="1" x14ac:dyDescent="0.2">
      <c r="A187" s="9" t="s">
        <v>463</v>
      </c>
      <c r="B187" s="11" t="s">
        <v>464</v>
      </c>
      <c r="C187" s="9" t="s">
        <v>424</v>
      </c>
      <c r="D187" s="9" t="s">
        <v>465</v>
      </c>
      <c r="E187" s="10" t="s">
        <v>426</v>
      </c>
      <c r="F187" s="11">
        <v>2</v>
      </c>
      <c r="G187" s="12">
        <v>4.13</v>
      </c>
      <c r="H187" s="12">
        <v>5.0999999999999996</v>
      </c>
      <c r="I187" s="12">
        <v>10.199999999999999</v>
      </c>
      <c r="J187" s="13">
        <v>5.0952336382169618E-6</v>
      </c>
    </row>
    <row r="188" spans="1:10" ht="26.1" customHeight="1" x14ac:dyDescent="0.2">
      <c r="A188" s="9" t="s">
        <v>466</v>
      </c>
      <c r="B188" s="11" t="s">
        <v>467</v>
      </c>
      <c r="C188" s="9" t="s">
        <v>424</v>
      </c>
      <c r="D188" s="9" t="s">
        <v>468</v>
      </c>
      <c r="E188" s="10" t="s">
        <v>426</v>
      </c>
      <c r="F188" s="11">
        <v>2</v>
      </c>
      <c r="G188" s="12">
        <v>553.30999999999995</v>
      </c>
      <c r="H188" s="12">
        <v>683.55</v>
      </c>
      <c r="I188" s="12">
        <v>1367.1</v>
      </c>
      <c r="J188" s="13">
        <v>6.829111673339616E-4</v>
      </c>
    </row>
    <row r="189" spans="1:10" ht="26.1" customHeight="1" x14ac:dyDescent="0.2">
      <c r="A189" s="9" t="s">
        <v>469</v>
      </c>
      <c r="B189" s="11" t="s">
        <v>470</v>
      </c>
      <c r="C189" s="9" t="s">
        <v>30</v>
      </c>
      <c r="D189" s="9" t="s">
        <v>471</v>
      </c>
      <c r="E189" s="10" t="s">
        <v>38</v>
      </c>
      <c r="F189" s="11">
        <v>4</v>
      </c>
      <c r="G189" s="12">
        <v>77.97</v>
      </c>
      <c r="H189" s="12">
        <v>96.32</v>
      </c>
      <c r="I189" s="12">
        <v>385.28</v>
      </c>
      <c r="J189" s="13">
        <v>1.9245996236590501E-4</v>
      </c>
    </row>
    <row r="190" spans="1:10" ht="65.099999999999994" customHeight="1" x14ac:dyDescent="0.2">
      <c r="A190" s="9" t="s">
        <v>472</v>
      </c>
      <c r="B190" s="11" t="s">
        <v>473</v>
      </c>
      <c r="C190" s="9" t="s">
        <v>474</v>
      </c>
      <c r="D190" s="9" t="s">
        <v>475</v>
      </c>
      <c r="E190" s="10" t="s">
        <v>476</v>
      </c>
      <c r="F190" s="11">
        <v>1</v>
      </c>
      <c r="G190" s="12">
        <v>575.74</v>
      </c>
      <c r="H190" s="12">
        <v>711.26</v>
      </c>
      <c r="I190" s="12">
        <v>711.26</v>
      </c>
      <c r="J190" s="13">
        <v>3.5529763505080353E-4</v>
      </c>
    </row>
    <row r="191" spans="1:10" ht="26.1" customHeight="1" x14ac:dyDescent="0.2">
      <c r="A191" s="9" t="s">
        <v>477</v>
      </c>
      <c r="B191" s="11" t="s">
        <v>478</v>
      </c>
      <c r="C191" s="9" t="s">
        <v>424</v>
      </c>
      <c r="D191" s="9" t="s">
        <v>479</v>
      </c>
      <c r="E191" s="10" t="s">
        <v>426</v>
      </c>
      <c r="F191" s="11">
        <v>11</v>
      </c>
      <c r="G191" s="12">
        <v>62.17</v>
      </c>
      <c r="H191" s="12">
        <v>76.8</v>
      </c>
      <c r="I191" s="12">
        <v>844.8</v>
      </c>
      <c r="J191" s="13">
        <v>4.2200523309467543E-4</v>
      </c>
    </row>
    <row r="192" spans="1:10" ht="26.1" customHeight="1" x14ac:dyDescent="0.2">
      <c r="A192" s="9" t="s">
        <v>480</v>
      </c>
      <c r="B192" s="11" t="s">
        <v>481</v>
      </c>
      <c r="C192" s="9" t="s">
        <v>424</v>
      </c>
      <c r="D192" s="9" t="s">
        <v>482</v>
      </c>
      <c r="E192" s="10" t="s">
        <v>426</v>
      </c>
      <c r="F192" s="11">
        <v>13</v>
      </c>
      <c r="G192" s="12">
        <v>170.03</v>
      </c>
      <c r="H192" s="12">
        <v>210.05</v>
      </c>
      <c r="I192" s="12">
        <v>2730.65</v>
      </c>
      <c r="J192" s="13">
        <v>1.3640489935487399E-3</v>
      </c>
    </row>
    <row r="193" spans="1:10" ht="39" customHeight="1" x14ac:dyDescent="0.2">
      <c r="A193" s="9" t="s">
        <v>483</v>
      </c>
      <c r="B193" s="11" t="s">
        <v>484</v>
      </c>
      <c r="C193" s="9" t="s">
        <v>424</v>
      </c>
      <c r="D193" s="9" t="s">
        <v>485</v>
      </c>
      <c r="E193" s="10" t="s">
        <v>426</v>
      </c>
      <c r="F193" s="11">
        <v>18</v>
      </c>
      <c r="G193" s="12">
        <v>119.21</v>
      </c>
      <c r="H193" s="12">
        <v>147.27000000000001</v>
      </c>
      <c r="I193" s="12">
        <v>2650.86</v>
      </c>
      <c r="J193" s="13">
        <v>1.3241912786474328E-3</v>
      </c>
    </row>
    <row r="194" spans="1:10" ht="51.95" customHeight="1" x14ac:dyDescent="0.2">
      <c r="A194" s="9" t="s">
        <v>486</v>
      </c>
      <c r="B194" s="11" t="s">
        <v>487</v>
      </c>
      <c r="C194" s="9" t="s">
        <v>424</v>
      </c>
      <c r="D194" s="9" t="s">
        <v>488</v>
      </c>
      <c r="E194" s="10" t="s">
        <v>426</v>
      </c>
      <c r="F194" s="11">
        <v>1</v>
      </c>
      <c r="G194" s="12">
        <v>7180.92</v>
      </c>
      <c r="H194" s="12">
        <v>8871.2999999999993</v>
      </c>
      <c r="I194" s="12">
        <v>8871.2999999999993</v>
      </c>
      <c r="J194" s="13">
        <v>4.431504526932758E-3</v>
      </c>
    </row>
    <row r="195" spans="1:10" ht="51.95" customHeight="1" x14ac:dyDescent="0.2">
      <c r="A195" s="9" t="s">
        <v>489</v>
      </c>
      <c r="B195" s="11" t="s">
        <v>490</v>
      </c>
      <c r="C195" s="9" t="s">
        <v>424</v>
      </c>
      <c r="D195" s="9" t="s">
        <v>491</v>
      </c>
      <c r="E195" s="10" t="s">
        <v>426</v>
      </c>
      <c r="F195" s="11">
        <v>2</v>
      </c>
      <c r="G195" s="12">
        <v>171.46</v>
      </c>
      <c r="H195" s="12">
        <v>211.82</v>
      </c>
      <c r="I195" s="12">
        <v>423.64</v>
      </c>
      <c r="J195" s="13">
        <v>2.1162203710727782E-4</v>
      </c>
    </row>
    <row r="196" spans="1:10" ht="26.1" customHeight="1" x14ac:dyDescent="0.2">
      <c r="A196" s="9" t="s">
        <v>492</v>
      </c>
      <c r="B196" s="11" t="s">
        <v>493</v>
      </c>
      <c r="C196" s="9" t="s">
        <v>228</v>
      </c>
      <c r="D196" s="9" t="s">
        <v>494</v>
      </c>
      <c r="E196" s="10" t="s">
        <v>38</v>
      </c>
      <c r="F196" s="11">
        <v>12</v>
      </c>
      <c r="G196" s="12">
        <v>58.76</v>
      </c>
      <c r="H196" s="12">
        <v>72.59</v>
      </c>
      <c r="I196" s="12">
        <v>871.08</v>
      </c>
      <c r="J196" s="13">
        <v>4.3513295270372854E-4</v>
      </c>
    </row>
    <row r="197" spans="1:10" ht="39" customHeight="1" x14ac:dyDescent="0.2">
      <c r="A197" s="9" t="s">
        <v>495</v>
      </c>
      <c r="B197" s="11" t="s">
        <v>496</v>
      </c>
      <c r="C197" s="9" t="s">
        <v>424</v>
      </c>
      <c r="D197" s="9" t="s">
        <v>497</v>
      </c>
      <c r="E197" s="10" t="s">
        <v>426</v>
      </c>
      <c r="F197" s="11">
        <v>2</v>
      </c>
      <c r="G197" s="12">
        <v>53.22</v>
      </c>
      <c r="H197" s="12">
        <v>65.739999999999995</v>
      </c>
      <c r="I197" s="12">
        <v>131.47999999999999</v>
      </c>
      <c r="J197" s="13">
        <v>6.5678560662035899E-5</v>
      </c>
    </row>
    <row r="198" spans="1:10" ht="24" customHeight="1" x14ac:dyDescent="0.2">
      <c r="A198" s="5" t="s">
        <v>498</v>
      </c>
      <c r="B198" s="5"/>
      <c r="C198" s="5"/>
      <c r="D198" s="5" t="s">
        <v>499</v>
      </c>
      <c r="E198" s="5"/>
      <c r="F198" s="6"/>
      <c r="G198" s="5"/>
      <c r="H198" s="5"/>
      <c r="I198" s="7">
        <v>25797.200000000001</v>
      </c>
      <c r="J198" s="8">
        <v>1.2886545216844177E-2</v>
      </c>
    </row>
    <row r="199" spans="1:10" ht="26.1" customHeight="1" x14ac:dyDescent="0.2">
      <c r="A199" s="9" t="s">
        <v>500</v>
      </c>
      <c r="B199" s="11" t="s">
        <v>501</v>
      </c>
      <c r="C199" s="9" t="s">
        <v>424</v>
      </c>
      <c r="D199" s="9" t="s">
        <v>502</v>
      </c>
      <c r="E199" s="10" t="s">
        <v>426</v>
      </c>
      <c r="F199" s="11">
        <v>2</v>
      </c>
      <c r="G199" s="12">
        <v>3411.05</v>
      </c>
      <c r="H199" s="12">
        <v>4214.01</v>
      </c>
      <c r="I199" s="12">
        <v>8428.02</v>
      </c>
      <c r="J199" s="13">
        <v>4.2100716674083648E-3</v>
      </c>
    </row>
    <row r="200" spans="1:10" ht="26.1" customHeight="1" x14ac:dyDescent="0.2">
      <c r="A200" s="9" t="s">
        <v>503</v>
      </c>
      <c r="B200" s="11" t="s">
        <v>504</v>
      </c>
      <c r="C200" s="9" t="s">
        <v>30</v>
      </c>
      <c r="D200" s="9" t="s">
        <v>505</v>
      </c>
      <c r="E200" s="10" t="s">
        <v>38</v>
      </c>
      <c r="F200" s="11">
        <v>2</v>
      </c>
      <c r="G200" s="12">
        <v>727.8</v>
      </c>
      <c r="H200" s="12">
        <v>899.12</v>
      </c>
      <c r="I200" s="12">
        <v>1798.24</v>
      </c>
      <c r="J200" s="13">
        <v>8.9827969976345777E-4</v>
      </c>
    </row>
    <row r="201" spans="1:10" ht="39" customHeight="1" x14ac:dyDescent="0.2">
      <c r="A201" s="9" t="s">
        <v>506</v>
      </c>
      <c r="B201" s="11" t="s">
        <v>507</v>
      </c>
      <c r="C201" s="9" t="s">
        <v>30</v>
      </c>
      <c r="D201" s="9" t="s">
        <v>508</v>
      </c>
      <c r="E201" s="10" t="s">
        <v>42</v>
      </c>
      <c r="F201" s="11">
        <v>568.6</v>
      </c>
      <c r="G201" s="12">
        <v>6.61</v>
      </c>
      <c r="H201" s="12">
        <v>8.16</v>
      </c>
      <c r="I201" s="12">
        <v>4639.7700000000004</v>
      </c>
      <c r="J201" s="13">
        <v>2.3177168801558736E-3</v>
      </c>
    </row>
    <row r="202" spans="1:10" ht="26.1" customHeight="1" x14ac:dyDescent="0.2">
      <c r="A202" s="9" t="s">
        <v>509</v>
      </c>
      <c r="B202" s="11" t="s">
        <v>510</v>
      </c>
      <c r="C202" s="9" t="s">
        <v>228</v>
      </c>
      <c r="D202" s="9" t="s">
        <v>511</v>
      </c>
      <c r="E202" s="10" t="s">
        <v>38</v>
      </c>
      <c r="F202" s="11">
        <v>2</v>
      </c>
      <c r="G202" s="12">
        <v>380.76</v>
      </c>
      <c r="H202" s="12">
        <v>470.39</v>
      </c>
      <c r="I202" s="12">
        <v>940.78</v>
      </c>
      <c r="J202" s="13">
        <v>4.6995038256487779E-4</v>
      </c>
    </row>
    <row r="203" spans="1:10" ht="26.1" customHeight="1" x14ac:dyDescent="0.2">
      <c r="A203" s="9" t="s">
        <v>512</v>
      </c>
      <c r="B203" s="11" t="s">
        <v>513</v>
      </c>
      <c r="C203" s="9" t="s">
        <v>424</v>
      </c>
      <c r="D203" s="9" t="s">
        <v>514</v>
      </c>
      <c r="E203" s="10" t="s">
        <v>426</v>
      </c>
      <c r="F203" s="11">
        <v>48</v>
      </c>
      <c r="G203" s="12">
        <v>18.7</v>
      </c>
      <c r="H203" s="12">
        <v>23.1</v>
      </c>
      <c r="I203" s="12">
        <v>1108.8</v>
      </c>
      <c r="J203" s="13">
        <v>5.5388186843676151E-4</v>
      </c>
    </row>
    <row r="204" spans="1:10" ht="39" customHeight="1" x14ac:dyDescent="0.2">
      <c r="A204" s="9" t="s">
        <v>515</v>
      </c>
      <c r="B204" s="11" t="s">
        <v>516</v>
      </c>
      <c r="C204" s="9" t="s">
        <v>30</v>
      </c>
      <c r="D204" s="9" t="s">
        <v>517</v>
      </c>
      <c r="E204" s="10" t="s">
        <v>42</v>
      </c>
      <c r="F204" s="11">
        <v>60.6</v>
      </c>
      <c r="G204" s="12">
        <v>14.99</v>
      </c>
      <c r="H204" s="12">
        <v>18.510000000000002</v>
      </c>
      <c r="I204" s="12">
        <v>1121.7</v>
      </c>
      <c r="J204" s="13">
        <v>5.6032584039097705E-4</v>
      </c>
    </row>
    <row r="205" spans="1:10" ht="39" customHeight="1" x14ac:dyDescent="0.2">
      <c r="A205" s="9" t="s">
        <v>518</v>
      </c>
      <c r="B205" s="11" t="s">
        <v>519</v>
      </c>
      <c r="C205" s="9" t="s">
        <v>30</v>
      </c>
      <c r="D205" s="9" t="s">
        <v>520</v>
      </c>
      <c r="E205" s="10" t="s">
        <v>42</v>
      </c>
      <c r="F205" s="11">
        <v>68</v>
      </c>
      <c r="G205" s="12">
        <v>11.91</v>
      </c>
      <c r="H205" s="12">
        <v>14.71</v>
      </c>
      <c r="I205" s="12">
        <v>1000.28</v>
      </c>
      <c r="J205" s="13">
        <v>4.9967257878781005E-4</v>
      </c>
    </row>
    <row r="206" spans="1:10" ht="39" customHeight="1" x14ac:dyDescent="0.2">
      <c r="A206" s="9" t="s">
        <v>521</v>
      </c>
      <c r="B206" s="11" t="s">
        <v>411</v>
      </c>
      <c r="C206" s="9" t="s">
        <v>30</v>
      </c>
      <c r="D206" s="9" t="s">
        <v>412</v>
      </c>
      <c r="E206" s="10" t="s">
        <v>42</v>
      </c>
      <c r="F206" s="11">
        <v>12.6</v>
      </c>
      <c r="G206" s="12">
        <v>13.06</v>
      </c>
      <c r="H206" s="12">
        <v>16.13</v>
      </c>
      <c r="I206" s="12">
        <v>203.23</v>
      </c>
      <c r="J206" s="13">
        <v>1.0152003257792482E-4</v>
      </c>
    </row>
    <row r="207" spans="1:10" ht="24" customHeight="1" x14ac:dyDescent="0.2">
      <c r="A207" s="9" t="s">
        <v>522</v>
      </c>
      <c r="B207" s="11" t="s">
        <v>523</v>
      </c>
      <c r="C207" s="9" t="s">
        <v>228</v>
      </c>
      <c r="D207" s="9" t="s">
        <v>524</v>
      </c>
      <c r="E207" s="10" t="s">
        <v>38</v>
      </c>
      <c r="F207" s="11">
        <v>3</v>
      </c>
      <c r="G207" s="12">
        <v>134.77000000000001</v>
      </c>
      <c r="H207" s="12">
        <v>166.49</v>
      </c>
      <c r="I207" s="12">
        <v>499.47</v>
      </c>
      <c r="J207" s="13">
        <v>2.4950160247845353E-4</v>
      </c>
    </row>
    <row r="208" spans="1:10" ht="26.1" customHeight="1" x14ac:dyDescent="0.2">
      <c r="A208" s="9" t="s">
        <v>525</v>
      </c>
      <c r="B208" s="11" t="s">
        <v>526</v>
      </c>
      <c r="C208" s="9" t="s">
        <v>228</v>
      </c>
      <c r="D208" s="9" t="s">
        <v>527</v>
      </c>
      <c r="E208" s="10" t="s">
        <v>38</v>
      </c>
      <c r="F208" s="11">
        <v>2</v>
      </c>
      <c r="G208" s="12">
        <v>240.06</v>
      </c>
      <c r="H208" s="12">
        <v>296.57</v>
      </c>
      <c r="I208" s="12">
        <v>593.14</v>
      </c>
      <c r="J208" s="13">
        <v>2.9629283138941264E-4</v>
      </c>
    </row>
    <row r="209" spans="1:10" ht="39" customHeight="1" x14ac:dyDescent="0.2">
      <c r="A209" s="9" t="s">
        <v>528</v>
      </c>
      <c r="B209" s="11" t="s">
        <v>529</v>
      </c>
      <c r="C209" s="9" t="s">
        <v>22</v>
      </c>
      <c r="D209" s="9" t="s">
        <v>530</v>
      </c>
      <c r="E209" s="10" t="s">
        <v>46</v>
      </c>
      <c r="F209" s="11">
        <v>2</v>
      </c>
      <c r="G209" s="12">
        <v>29.23</v>
      </c>
      <c r="H209" s="12">
        <v>36.11</v>
      </c>
      <c r="I209" s="12">
        <v>72.22</v>
      </c>
      <c r="J209" s="13">
        <v>3.6076252289414605E-5</v>
      </c>
    </row>
    <row r="210" spans="1:10" ht="39" customHeight="1" x14ac:dyDescent="0.2">
      <c r="A210" s="9" t="s">
        <v>531</v>
      </c>
      <c r="B210" s="11" t="s">
        <v>532</v>
      </c>
      <c r="C210" s="9" t="s">
        <v>22</v>
      </c>
      <c r="D210" s="9" t="s">
        <v>533</v>
      </c>
      <c r="E210" s="10" t="s">
        <v>46</v>
      </c>
      <c r="F210" s="11">
        <v>9</v>
      </c>
      <c r="G210" s="12">
        <v>72.3</v>
      </c>
      <c r="H210" s="12">
        <v>89.31</v>
      </c>
      <c r="I210" s="12">
        <v>803.79</v>
      </c>
      <c r="J210" s="13">
        <v>4.0151939667278547E-4</v>
      </c>
    </row>
    <row r="211" spans="1:10" ht="26.1" customHeight="1" x14ac:dyDescent="0.2">
      <c r="A211" s="9" t="s">
        <v>534</v>
      </c>
      <c r="B211" s="11" t="s">
        <v>535</v>
      </c>
      <c r="C211" s="9" t="s">
        <v>22</v>
      </c>
      <c r="D211" s="9" t="s">
        <v>536</v>
      </c>
      <c r="E211" s="10" t="s">
        <v>46</v>
      </c>
      <c r="F211" s="11">
        <v>24</v>
      </c>
      <c r="G211" s="12">
        <v>8.3800000000000008</v>
      </c>
      <c r="H211" s="12">
        <v>10.35</v>
      </c>
      <c r="I211" s="12">
        <v>248.4</v>
      </c>
      <c r="J211" s="13">
        <v>1.240839250718719E-4</v>
      </c>
    </row>
    <row r="212" spans="1:10" ht="39" customHeight="1" x14ac:dyDescent="0.2">
      <c r="A212" s="9" t="s">
        <v>537</v>
      </c>
      <c r="B212" s="11" t="s">
        <v>384</v>
      </c>
      <c r="C212" s="9" t="s">
        <v>30</v>
      </c>
      <c r="D212" s="9" t="s">
        <v>385</v>
      </c>
      <c r="E212" s="10" t="s">
        <v>38</v>
      </c>
      <c r="F212" s="11">
        <v>11</v>
      </c>
      <c r="G212" s="12">
        <v>12.24</v>
      </c>
      <c r="H212" s="12">
        <v>15.12</v>
      </c>
      <c r="I212" s="12">
        <v>166.32</v>
      </c>
      <c r="J212" s="13">
        <v>8.3082280265514222E-5</v>
      </c>
    </row>
    <row r="213" spans="1:10" ht="39" customHeight="1" x14ac:dyDescent="0.2">
      <c r="A213" s="9" t="s">
        <v>538</v>
      </c>
      <c r="B213" s="11" t="s">
        <v>387</v>
      </c>
      <c r="C213" s="9" t="s">
        <v>30</v>
      </c>
      <c r="D213" s="9" t="s">
        <v>388</v>
      </c>
      <c r="E213" s="10" t="s">
        <v>38</v>
      </c>
      <c r="F213" s="11">
        <v>1</v>
      </c>
      <c r="G213" s="12">
        <v>15.94</v>
      </c>
      <c r="H213" s="12">
        <v>19.690000000000001</v>
      </c>
      <c r="I213" s="12">
        <v>19.690000000000001</v>
      </c>
      <c r="J213" s="13">
        <v>9.8357990525972534E-6</v>
      </c>
    </row>
    <row r="214" spans="1:10" ht="39" customHeight="1" x14ac:dyDescent="0.2">
      <c r="A214" s="9" t="s">
        <v>539</v>
      </c>
      <c r="B214" s="11" t="s">
        <v>396</v>
      </c>
      <c r="C214" s="9" t="s">
        <v>30</v>
      </c>
      <c r="D214" s="9" t="s">
        <v>397</v>
      </c>
      <c r="E214" s="10" t="s">
        <v>38</v>
      </c>
      <c r="F214" s="11">
        <v>4</v>
      </c>
      <c r="G214" s="12">
        <v>36.729999999999997</v>
      </c>
      <c r="H214" s="12">
        <v>45.37</v>
      </c>
      <c r="I214" s="12">
        <v>181.48</v>
      </c>
      <c r="J214" s="13">
        <v>9.0655196143491591E-5</v>
      </c>
    </row>
    <row r="215" spans="1:10" ht="39" customHeight="1" x14ac:dyDescent="0.2">
      <c r="A215" s="9" t="s">
        <v>540</v>
      </c>
      <c r="B215" s="11" t="s">
        <v>387</v>
      </c>
      <c r="C215" s="9" t="s">
        <v>30</v>
      </c>
      <c r="D215" s="9" t="s">
        <v>388</v>
      </c>
      <c r="E215" s="10" t="s">
        <v>38</v>
      </c>
      <c r="F215" s="11">
        <v>5</v>
      </c>
      <c r="G215" s="12">
        <v>15.94</v>
      </c>
      <c r="H215" s="12">
        <v>19.690000000000001</v>
      </c>
      <c r="I215" s="12">
        <v>98.45</v>
      </c>
      <c r="J215" s="13">
        <v>4.9178995262986265E-5</v>
      </c>
    </row>
    <row r="216" spans="1:10" ht="26.1" customHeight="1" x14ac:dyDescent="0.2">
      <c r="A216" s="9" t="s">
        <v>541</v>
      </c>
      <c r="B216" s="11" t="s">
        <v>542</v>
      </c>
      <c r="C216" s="9" t="s">
        <v>22</v>
      </c>
      <c r="D216" s="9" t="s">
        <v>543</v>
      </c>
      <c r="E216" s="10" t="s">
        <v>46</v>
      </c>
      <c r="F216" s="11">
        <v>4</v>
      </c>
      <c r="G216" s="12">
        <v>14.11</v>
      </c>
      <c r="H216" s="12">
        <v>17.43</v>
      </c>
      <c r="I216" s="12">
        <v>69.72</v>
      </c>
      <c r="J216" s="13">
        <v>3.4827420515341824E-5</v>
      </c>
    </row>
    <row r="217" spans="1:10" ht="26.1" customHeight="1" x14ac:dyDescent="0.2">
      <c r="A217" s="9" t="s">
        <v>544</v>
      </c>
      <c r="B217" s="11" t="s">
        <v>545</v>
      </c>
      <c r="C217" s="9" t="s">
        <v>30</v>
      </c>
      <c r="D217" s="9" t="s">
        <v>546</v>
      </c>
      <c r="E217" s="10" t="s">
        <v>38</v>
      </c>
      <c r="F217" s="11">
        <v>4</v>
      </c>
      <c r="G217" s="12">
        <v>49.66</v>
      </c>
      <c r="H217" s="12">
        <v>61.34</v>
      </c>
      <c r="I217" s="12">
        <v>245.36</v>
      </c>
      <c r="J217" s="13">
        <v>1.2256534563459938E-4</v>
      </c>
    </row>
    <row r="218" spans="1:10" ht="26.1" customHeight="1" x14ac:dyDescent="0.2">
      <c r="A218" s="9" t="s">
        <v>547</v>
      </c>
      <c r="B218" s="11" t="s">
        <v>548</v>
      </c>
      <c r="C218" s="9" t="s">
        <v>22</v>
      </c>
      <c r="D218" s="9" t="s">
        <v>549</v>
      </c>
      <c r="E218" s="10" t="s">
        <v>46</v>
      </c>
      <c r="F218" s="11">
        <v>1</v>
      </c>
      <c r="G218" s="12">
        <v>66.84</v>
      </c>
      <c r="H218" s="12">
        <v>82.57</v>
      </c>
      <c r="I218" s="12">
        <v>82.57</v>
      </c>
      <c r="J218" s="13">
        <v>4.1246415834075931E-5</v>
      </c>
    </row>
    <row r="219" spans="1:10" ht="26.1" customHeight="1" x14ac:dyDescent="0.2">
      <c r="A219" s="9" t="s">
        <v>550</v>
      </c>
      <c r="B219" s="11" t="s">
        <v>551</v>
      </c>
      <c r="C219" s="9" t="s">
        <v>474</v>
      </c>
      <c r="D219" s="9" t="s">
        <v>552</v>
      </c>
      <c r="E219" s="10" t="s">
        <v>476</v>
      </c>
      <c r="F219" s="11">
        <v>2</v>
      </c>
      <c r="G219" s="12">
        <v>289.20999999999998</v>
      </c>
      <c r="H219" s="12">
        <v>357.29</v>
      </c>
      <c r="I219" s="12">
        <v>714.58</v>
      </c>
      <c r="J219" s="13">
        <v>3.569560836467722E-4</v>
      </c>
    </row>
    <row r="220" spans="1:10" ht="26.1" customHeight="1" x14ac:dyDescent="0.2">
      <c r="A220" s="9" t="s">
        <v>553</v>
      </c>
      <c r="B220" s="11" t="s">
        <v>554</v>
      </c>
      <c r="C220" s="9" t="s">
        <v>474</v>
      </c>
      <c r="D220" s="9" t="s">
        <v>555</v>
      </c>
      <c r="E220" s="10" t="s">
        <v>476</v>
      </c>
      <c r="F220" s="11">
        <v>2</v>
      </c>
      <c r="G220" s="12">
        <v>34.25</v>
      </c>
      <c r="H220" s="12">
        <v>42.31</v>
      </c>
      <c r="I220" s="12">
        <v>84.62</v>
      </c>
      <c r="J220" s="13">
        <v>4.2270457888815616E-5</v>
      </c>
    </row>
    <row r="221" spans="1:10" ht="26.1" customHeight="1" x14ac:dyDescent="0.2">
      <c r="A221" s="9" t="s">
        <v>556</v>
      </c>
      <c r="B221" s="11" t="s">
        <v>557</v>
      </c>
      <c r="C221" s="9" t="s">
        <v>474</v>
      </c>
      <c r="D221" s="9" t="s">
        <v>558</v>
      </c>
      <c r="E221" s="10" t="s">
        <v>476</v>
      </c>
      <c r="F221" s="11">
        <v>1</v>
      </c>
      <c r="G221" s="12">
        <v>22.02</v>
      </c>
      <c r="H221" s="12">
        <v>27.2</v>
      </c>
      <c r="I221" s="12">
        <v>27.2</v>
      </c>
      <c r="J221" s="13">
        <v>1.3587289701911898E-5</v>
      </c>
    </row>
    <row r="222" spans="1:10" ht="26.1" customHeight="1" x14ac:dyDescent="0.2">
      <c r="A222" s="9" t="s">
        <v>559</v>
      </c>
      <c r="B222" s="11" t="s">
        <v>560</v>
      </c>
      <c r="C222" s="9" t="s">
        <v>22</v>
      </c>
      <c r="D222" s="9" t="s">
        <v>561</v>
      </c>
      <c r="E222" s="10" t="s">
        <v>46</v>
      </c>
      <c r="F222" s="11">
        <v>1</v>
      </c>
      <c r="G222" s="12">
        <v>132.96</v>
      </c>
      <c r="H222" s="12">
        <v>164.25</v>
      </c>
      <c r="I222" s="12">
        <v>164.25</v>
      </c>
      <c r="J222" s="13">
        <v>8.2048247556581962E-5</v>
      </c>
    </row>
    <row r="223" spans="1:10" ht="26.1" customHeight="1" x14ac:dyDescent="0.2">
      <c r="A223" s="9" t="s">
        <v>562</v>
      </c>
      <c r="B223" s="11" t="s">
        <v>563</v>
      </c>
      <c r="C223" s="9" t="s">
        <v>474</v>
      </c>
      <c r="D223" s="9" t="s">
        <v>564</v>
      </c>
      <c r="E223" s="10" t="s">
        <v>476</v>
      </c>
      <c r="F223" s="11">
        <v>1</v>
      </c>
      <c r="G223" s="12">
        <v>584.88</v>
      </c>
      <c r="H223" s="12">
        <v>722.56</v>
      </c>
      <c r="I223" s="12">
        <v>722.56</v>
      </c>
      <c r="J223" s="13">
        <v>3.6094235466961253E-4</v>
      </c>
    </row>
    <row r="224" spans="1:10" ht="26.1" customHeight="1" x14ac:dyDescent="0.2">
      <c r="A224" s="9" t="s">
        <v>565</v>
      </c>
      <c r="B224" s="11" t="s">
        <v>566</v>
      </c>
      <c r="C224" s="9" t="s">
        <v>22</v>
      </c>
      <c r="D224" s="9" t="s">
        <v>567</v>
      </c>
      <c r="E224" s="10" t="s">
        <v>568</v>
      </c>
      <c r="F224" s="11">
        <v>72</v>
      </c>
      <c r="G224" s="12">
        <v>19.82</v>
      </c>
      <c r="H224" s="12">
        <v>24.48</v>
      </c>
      <c r="I224" s="12">
        <v>1762.56</v>
      </c>
      <c r="J224" s="13">
        <v>8.8045637268389096E-4</v>
      </c>
    </row>
    <row r="225" spans="1:10" ht="24" customHeight="1" x14ac:dyDescent="0.2">
      <c r="A225" s="5" t="s">
        <v>569</v>
      </c>
      <c r="B225" s="5"/>
      <c r="C225" s="5"/>
      <c r="D225" s="5" t="s">
        <v>570</v>
      </c>
      <c r="E225" s="5"/>
      <c r="F225" s="6"/>
      <c r="G225" s="5"/>
      <c r="H225" s="5"/>
      <c r="I225" s="7">
        <v>14715.69</v>
      </c>
      <c r="J225" s="8">
        <v>7.3509684997620549E-3</v>
      </c>
    </row>
    <row r="226" spans="1:10" ht="24" customHeight="1" x14ac:dyDescent="0.2">
      <c r="A226" s="9" t="s">
        <v>571</v>
      </c>
      <c r="B226" s="11" t="s">
        <v>572</v>
      </c>
      <c r="C226" s="9" t="s">
        <v>22</v>
      </c>
      <c r="D226" s="9" t="s">
        <v>573</v>
      </c>
      <c r="E226" s="10" t="s">
        <v>299</v>
      </c>
      <c r="F226" s="11">
        <v>1</v>
      </c>
      <c r="G226" s="12">
        <v>11060.47</v>
      </c>
      <c r="H226" s="12">
        <v>13664.1</v>
      </c>
      <c r="I226" s="12">
        <v>13664.1</v>
      </c>
      <c r="J226" s="13">
        <v>6.8256648976431755E-3</v>
      </c>
    </row>
    <row r="227" spans="1:10" ht="26.1" customHeight="1" x14ac:dyDescent="0.2">
      <c r="A227" s="9" t="s">
        <v>574</v>
      </c>
      <c r="B227" s="11" t="s">
        <v>575</v>
      </c>
      <c r="C227" s="9" t="s">
        <v>22</v>
      </c>
      <c r="D227" s="9" t="s">
        <v>576</v>
      </c>
      <c r="E227" s="10" t="s">
        <v>299</v>
      </c>
      <c r="F227" s="11">
        <v>1</v>
      </c>
      <c r="G227" s="12">
        <v>851.22</v>
      </c>
      <c r="H227" s="12">
        <v>1051.5899999999999</v>
      </c>
      <c r="I227" s="12">
        <v>1051.5899999999999</v>
      </c>
      <c r="J227" s="13">
        <v>5.253036021188799E-4</v>
      </c>
    </row>
    <row r="228" spans="1:10" ht="24" customHeight="1" x14ac:dyDescent="0.2">
      <c r="A228" s="5" t="s">
        <v>577</v>
      </c>
      <c r="B228" s="5"/>
      <c r="C228" s="5"/>
      <c r="D228" s="5" t="s">
        <v>578</v>
      </c>
      <c r="E228" s="5"/>
      <c r="F228" s="6"/>
      <c r="G228" s="5"/>
      <c r="H228" s="5"/>
      <c r="I228" s="7">
        <v>138672.25</v>
      </c>
      <c r="J228" s="8">
        <v>6.9271324792865893E-2</v>
      </c>
    </row>
    <row r="229" spans="1:10" ht="24" customHeight="1" x14ac:dyDescent="0.2">
      <c r="A229" s="5" t="s">
        <v>579</v>
      </c>
      <c r="B229" s="5"/>
      <c r="C229" s="5"/>
      <c r="D229" s="5" t="s">
        <v>580</v>
      </c>
      <c r="E229" s="5"/>
      <c r="F229" s="6"/>
      <c r="G229" s="5"/>
      <c r="H229" s="5"/>
      <c r="I229" s="7">
        <v>2777.17</v>
      </c>
      <c r="J229" s="8">
        <v>1.3872872552006862E-3</v>
      </c>
    </row>
    <row r="230" spans="1:10" ht="26.1" customHeight="1" x14ac:dyDescent="0.2">
      <c r="A230" s="9" t="s">
        <v>581</v>
      </c>
      <c r="B230" s="11" t="s">
        <v>582</v>
      </c>
      <c r="C230" s="9" t="s">
        <v>30</v>
      </c>
      <c r="D230" s="9" t="s">
        <v>583</v>
      </c>
      <c r="E230" s="10" t="s">
        <v>42</v>
      </c>
      <c r="F230" s="11">
        <v>61.8</v>
      </c>
      <c r="G230" s="12">
        <v>15.2</v>
      </c>
      <c r="H230" s="12">
        <v>18.77</v>
      </c>
      <c r="I230" s="12">
        <v>1159.98</v>
      </c>
      <c r="J230" s="13">
        <v>5.7944795251557951E-4</v>
      </c>
    </row>
    <row r="231" spans="1:10" ht="39" customHeight="1" x14ac:dyDescent="0.2">
      <c r="A231" s="9" t="s">
        <v>584</v>
      </c>
      <c r="B231" s="11" t="s">
        <v>585</v>
      </c>
      <c r="C231" s="9" t="s">
        <v>30</v>
      </c>
      <c r="D231" s="9" t="s">
        <v>586</v>
      </c>
      <c r="E231" s="10" t="s">
        <v>42</v>
      </c>
      <c r="F231" s="11">
        <v>9.0399999999999991</v>
      </c>
      <c r="G231" s="12">
        <v>16.37</v>
      </c>
      <c r="H231" s="12">
        <v>20.22</v>
      </c>
      <c r="I231" s="12">
        <v>182.78</v>
      </c>
      <c r="J231" s="13">
        <v>9.1304588666009444E-5</v>
      </c>
    </row>
    <row r="232" spans="1:10" ht="39" customHeight="1" x14ac:dyDescent="0.2">
      <c r="A232" s="9" t="s">
        <v>587</v>
      </c>
      <c r="B232" s="11" t="s">
        <v>588</v>
      </c>
      <c r="C232" s="9" t="s">
        <v>30</v>
      </c>
      <c r="D232" s="9" t="s">
        <v>589</v>
      </c>
      <c r="E232" s="10" t="s">
        <v>42</v>
      </c>
      <c r="F232" s="11">
        <v>61.8</v>
      </c>
      <c r="G232" s="12">
        <v>15.26</v>
      </c>
      <c r="H232" s="12">
        <v>18.850000000000001</v>
      </c>
      <c r="I232" s="12">
        <v>1164.93</v>
      </c>
      <c r="J232" s="13">
        <v>5.8192063942824363E-4</v>
      </c>
    </row>
    <row r="233" spans="1:10" ht="39" customHeight="1" x14ac:dyDescent="0.2">
      <c r="A233" s="9" t="s">
        <v>590</v>
      </c>
      <c r="B233" s="11" t="s">
        <v>591</v>
      </c>
      <c r="C233" s="9" t="s">
        <v>30</v>
      </c>
      <c r="D233" s="9" t="s">
        <v>592</v>
      </c>
      <c r="E233" s="10" t="s">
        <v>42</v>
      </c>
      <c r="F233" s="11">
        <v>9.0399999999999991</v>
      </c>
      <c r="G233" s="12">
        <v>24.13</v>
      </c>
      <c r="H233" s="12">
        <v>29.81</v>
      </c>
      <c r="I233" s="12">
        <v>269.48</v>
      </c>
      <c r="J233" s="13">
        <v>1.3461407459085362E-4</v>
      </c>
    </row>
    <row r="234" spans="1:10" ht="24" customHeight="1" x14ac:dyDescent="0.2">
      <c r="A234" s="5" t="s">
        <v>593</v>
      </c>
      <c r="B234" s="5"/>
      <c r="C234" s="5"/>
      <c r="D234" s="5" t="s">
        <v>594</v>
      </c>
      <c r="E234" s="5"/>
      <c r="F234" s="6"/>
      <c r="G234" s="5"/>
      <c r="H234" s="5"/>
      <c r="I234" s="7">
        <v>9888.69</v>
      </c>
      <c r="J234" s="8">
        <v>4.9397241103823226E-3</v>
      </c>
    </row>
    <row r="235" spans="1:10" ht="39" customHeight="1" x14ac:dyDescent="0.2">
      <c r="A235" s="9" t="s">
        <v>595</v>
      </c>
      <c r="B235" s="11" t="s">
        <v>596</v>
      </c>
      <c r="C235" s="9" t="s">
        <v>30</v>
      </c>
      <c r="D235" s="9" t="s">
        <v>597</v>
      </c>
      <c r="E235" s="10" t="s">
        <v>42</v>
      </c>
      <c r="F235" s="11">
        <v>120</v>
      </c>
      <c r="G235" s="12">
        <v>25.36</v>
      </c>
      <c r="H235" s="12">
        <v>31.32</v>
      </c>
      <c r="I235" s="12">
        <v>3758.4</v>
      </c>
      <c r="J235" s="13">
        <v>1.8774437358700616E-3</v>
      </c>
    </row>
    <row r="236" spans="1:10" ht="26.1" customHeight="1" x14ac:dyDescent="0.2">
      <c r="A236" s="9" t="s">
        <v>598</v>
      </c>
      <c r="B236" s="11" t="s">
        <v>599</v>
      </c>
      <c r="C236" s="9" t="s">
        <v>30</v>
      </c>
      <c r="D236" s="9" t="s">
        <v>600</v>
      </c>
      <c r="E236" s="10" t="s">
        <v>42</v>
      </c>
      <c r="F236" s="11">
        <v>6</v>
      </c>
      <c r="G236" s="12">
        <v>5.97</v>
      </c>
      <c r="H236" s="12">
        <v>7.37</v>
      </c>
      <c r="I236" s="12">
        <v>44.22</v>
      </c>
      <c r="J236" s="13">
        <v>2.2089336419799416E-5</v>
      </c>
    </row>
    <row r="237" spans="1:10" ht="26.1" customHeight="1" x14ac:dyDescent="0.2">
      <c r="A237" s="9" t="s">
        <v>601</v>
      </c>
      <c r="B237" s="11" t="s">
        <v>602</v>
      </c>
      <c r="C237" s="9" t="s">
        <v>30</v>
      </c>
      <c r="D237" s="9" t="s">
        <v>603</v>
      </c>
      <c r="E237" s="10" t="s">
        <v>42</v>
      </c>
      <c r="F237" s="11">
        <v>42</v>
      </c>
      <c r="G237" s="12">
        <v>11.88</v>
      </c>
      <c r="H237" s="12">
        <v>14.67</v>
      </c>
      <c r="I237" s="12">
        <v>616.14</v>
      </c>
      <c r="J237" s="13">
        <v>3.0778208371088224E-4</v>
      </c>
    </row>
    <row r="238" spans="1:10" ht="26.1" customHeight="1" x14ac:dyDescent="0.2">
      <c r="A238" s="9" t="s">
        <v>604</v>
      </c>
      <c r="B238" s="11" t="s">
        <v>605</v>
      </c>
      <c r="C238" s="9" t="s">
        <v>30</v>
      </c>
      <c r="D238" s="9" t="s">
        <v>606</v>
      </c>
      <c r="E238" s="10" t="s">
        <v>42</v>
      </c>
      <c r="F238" s="11">
        <v>12</v>
      </c>
      <c r="G238" s="12">
        <v>18.21</v>
      </c>
      <c r="H238" s="12">
        <v>22.49</v>
      </c>
      <c r="I238" s="12">
        <v>269.88</v>
      </c>
      <c r="J238" s="13">
        <v>1.3481388767470526E-4</v>
      </c>
    </row>
    <row r="239" spans="1:10" ht="26.1" customHeight="1" x14ac:dyDescent="0.2">
      <c r="A239" s="9" t="s">
        <v>607</v>
      </c>
      <c r="B239" s="11" t="s">
        <v>608</v>
      </c>
      <c r="C239" s="9" t="s">
        <v>30</v>
      </c>
      <c r="D239" s="9" t="s">
        <v>609</v>
      </c>
      <c r="E239" s="10" t="s">
        <v>42</v>
      </c>
      <c r="F239" s="11">
        <v>30</v>
      </c>
      <c r="G239" s="12">
        <v>20.149999999999999</v>
      </c>
      <c r="H239" s="12">
        <v>24.89</v>
      </c>
      <c r="I239" s="12">
        <v>746.7</v>
      </c>
      <c r="J239" s="13">
        <v>3.7300107428005935E-4</v>
      </c>
    </row>
    <row r="240" spans="1:10" ht="39" customHeight="1" x14ac:dyDescent="0.2">
      <c r="A240" s="9" t="s">
        <v>610</v>
      </c>
      <c r="B240" s="11" t="s">
        <v>611</v>
      </c>
      <c r="C240" s="9" t="s">
        <v>30</v>
      </c>
      <c r="D240" s="9" t="s">
        <v>612</v>
      </c>
      <c r="E240" s="10" t="s">
        <v>38</v>
      </c>
      <c r="F240" s="11">
        <v>15</v>
      </c>
      <c r="G240" s="12">
        <v>10.130000000000001</v>
      </c>
      <c r="H240" s="12">
        <v>12.51</v>
      </c>
      <c r="I240" s="12">
        <v>187.65</v>
      </c>
      <c r="J240" s="13">
        <v>9.3737312961903219E-5</v>
      </c>
    </row>
    <row r="241" spans="1:10" ht="39" customHeight="1" x14ac:dyDescent="0.2">
      <c r="A241" s="9" t="s">
        <v>613</v>
      </c>
      <c r="B241" s="11" t="s">
        <v>614</v>
      </c>
      <c r="C241" s="9" t="s">
        <v>30</v>
      </c>
      <c r="D241" s="9" t="s">
        <v>615</v>
      </c>
      <c r="E241" s="10" t="s">
        <v>38</v>
      </c>
      <c r="F241" s="11">
        <v>2</v>
      </c>
      <c r="G241" s="12">
        <v>11.01</v>
      </c>
      <c r="H241" s="12">
        <v>13.6</v>
      </c>
      <c r="I241" s="12">
        <v>27.2</v>
      </c>
      <c r="J241" s="13">
        <v>1.3587289701911898E-5</v>
      </c>
    </row>
    <row r="242" spans="1:10" ht="39" customHeight="1" x14ac:dyDescent="0.2">
      <c r="A242" s="9" t="s">
        <v>616</v>
      </c>
      <c r="B242" s="11" t="s">
        <v>617</v>
      </c>
      <c r="C242" s="9" t="s">
        <v>30</v>
      </c>
      <c r="D242" s="9" t="s">
        <v>618</v>
      </c>
      <c r="E242" s="10" t="s">
        <v>38</v>
      </c>
      <c r="F242" s="11">
        <v>4</v>
      </c>
      <c r="G242" s="12">
        <v>13.99</v>
      </c>
      <c r="H242" s="12">
        <v>17.28</v>
      </c>
      <c r="I242" s="12">
        <v>69.12</v>
      </c>
      <c r="J242" s="13">
        <v>3.4527700889564353E-5</v>
      </c>
    </row>
    <row r="243" spans="1:10" ht="39" customHeight="1" x14ac:dyDescent="0.2">
      <c r="A243" s="9" t="s">
        <v>619</v>
      </c>
      <c r="B243" s="11" t="s">
        <v>620</v>
      </c>
      <c r="C243" s="9" t="s">
        <v>30</v>
      </c>
      <c r="D243" s="9" t="s">
        <v>621</v>
      </c>
      <c r="E243" s="10" t="s">
        <v>38</v>
      </c>
      <c r="F243" s="11">
        <v>5</v>
      </c>
      <c r="G243" s="12">
        <v>14.1</v>
      </c>
      <c r="H243" s="12">
        <v>17.41</v>
      </c>
      <c r="I243" s="12">
        <v>87.05</v>
      </c>
      <c r="J243" s="13">
        <v>4.3484322373214365E-5</v>
      </c>
    </row>
    <row r="244" spans="1:10" ht="65.099999999999994" customHeight="1" x14ac:dyDescent="0.2">
      <c r="A244" s="9" t="s">
        <v>622</v>
      </c>
      <c r="B244" s="11" t="s">
        <v>623</v>
      </c>
      <c r="C244" s="9" t="s">
        <v>30</v>
      </c>
      <c r="D244" s="9" t="s">
        <v>624</v>
      </c>
      <c r="E244" s="10" t="s">
        <v>38</v>
      </c>
      <c r="F244" s="11">
        <v>2</v>
      </c>
      <c r="G244" s="12">
        <v>23.18</v>
      </c>
      <c r="H244" s="12">
        <v>28.63</v>
      </c>
      <c r="I244" s="12">
        <v>57.26</v>
      </c>
      <c r="J244" s="13">
        <v>2.8603242953363062E-5</v>
      </c>
    </row>
    <row r="245" spans="1:10" ht="65.099999999999994" customHeight="1" x14ac:dyDescent="0.2">
      <c r="A245" s="9" t="s">
        <v>625</v>
      </c>
      <c r="B245" s="11" t="s">
        <v>626</v>
      </c>
      <c r="C245" s="9" t="s">
        <v>30</v>
      </c>
      <c r="D245" s="9" t="s">
        <v>627</v>
      </c>
      <c r="E245" s="10" t="s">
        <v>38</v>
      </c>
      <c r="F245" s="11">
        <v>4</v>
      </c>
      <c r="G245" s="12">
        <v>30.22</v>
      </c>
      <c r="H245" s="12">
        <v>37.33</v>
      </c>
      <c r="I245" s="12">
        <v>149.32</v>
      </c>
      <c r="J245" s="13">
        <v>7.459022420181929E-5</v>
      </c>
    </row>
    <row r="246" spans="1:10" ht="65.099999999999994" customHeight="1" x14ac:dyDescent="0.2">
      <c r="A246" s="9" t="s">
        <v>628</v>
      </c>
      <c r="B246" s="11" t="s">
        <v>629</v>
      </c>
      <c r="C246" s="9" t="s">
        <v>30</v>
      </c>
      <c r="D246" s="9" t="s">
        <v>630</v>
      </c>
      <c r="E246" s="10" t="s">
        <v>38</v>
      </c>
      <c r="F246" s="11">
        <v>2</v>
      </c>
      <c r="G246" s="12">
        <v>40.64</v>
      </c>
      <c r="H246" s="12">
        <v>50.2</v>
      </c>
      <c r="I246" s="12">
        <v>100.4</v>
      </c>
      <c r="J246" s="13">
        <v>5.0153084046763038E-5</v>
      </c>
    </row>
    <row r="247" spans="1:10" ht="39" customHeight="1" x14ac:dyDescent="0.2">
      <c r="A247" s="9" t="s">
        <v>631</v>
      </c>
      <c r="B247" s="11" t="s">
        <v>632</v>
      </c>
      <c r="C247" s="9" t="s">
        <v>30</v>
      </c>
      <c r="D247" s="9" t="s">
        <v>633</v>
      </c>
      <c r="E247" s="10" t="s">
        <v>38</v>
      </c>
      <c r="F247" s="11">
        <v>18</v>
      </c>
      <c r="G247" s="12">
        <v>11.39</v>
      </c>
      <c r="H247" s="12">
        <v>14.07</v>
      </c>
      <c r="I247" s="12">
        <v>253.26</v>
      </c>
      <c r="J247" s="13">
        <v>1.2651165404066938E-4</v>
      </c>
    </row>
    <row r="248" spans="1:10" ht="39" customHeight="1" x14ac:dyDescent="0.2">
      <c r="A248" s="9" t="s">
        <v>634</v>
      </c>
      <c r="B248" s="11" t="s">
        <v>635</v>
      </c>
      <c r="C248" s="9" t="s">
        <v>30</v>
      </c>
      <c r="D248" s="9" t="s">
        <v>636</v>
      </c>
      <c r="E248" s="10" t="s">
        <v>38</v>
      </c>
      <c r="F248" s="11">
        <v>4</v>
      </c>
      <c r="G248" s="12">
        <v>5.75</v>
      </c>
      <c r="H248" s="12">
        <v>7.1</v>
      </c>
      <c r="I248" s="12">
        <v>28.4</v>
      </c>
      <c r="J248" s="13">
        <v>1.4186728953466834E-5</v>
      </c>
    </row>
    <row r="249" spans="1:10" ht="39" customHeight="1" x14ac:dyDescent="0.2">
      <c r="A249" s="9" t="s">
        <v>637</v>
      </c>
      <c r="B249" s="11" t="s">
        <v>638</v>
      </c>
      <c r="C249" s="9" t="s">
        <v>30</v>
      </c>
      <c r="D249" s="9" t="s">
        <v>639</v>
      </c>
      <c r="E249" s="10" t="s">
        <v>38</v>
      </c>
      <c r="F249" s="11">
        <v>11</v>
      </c>
      <c r="G249" s="12">
        <v>8.92</v>
      </c>
      <c r="H249" s="12">
        <v>11.01</v>
      </c>
      <c r="I249" s="12">
        <v>121.11</v>
      </c>
      <c r="J249" s="13">
        <v>6.0498406463181983E-5</v>
      </c>
    </row>
    <row r="250" spans="1:10" ht="39" customHeight="1" x14ac:dyDescent="0.2">
      <c r="A250" s="9" t="s">
        <v>640</v>
      </c>
      <c r="B250" s="11" t="s">
        <v>641</v>
      </c>
      <c r="C250" s="9" t="s">
        <v>30</v>
      </c>
      <c r="D250" s="9" t="s">
        <v>642</v>
      </c>
      <c r="E250" s="10" t="s">
        <v>38</v>
      </c>
      <c r="F250" s="11">
        <v>4</v>
      </c>
      <c r="G250" s="12">
        <v>15.43</v>
      </c>
      <c r="H250" s="12">
        <v>19.059999999999999</v>
      </c>
      <c r="I250" s="12">
        <v>76.239999999999995</v>
      </c>
      <c r="J250" s="13">
        <v>3.8084373782123644E-5</v>
      </c>
    </row>
    <row r="251" spans="1:10" ht="39" customHeight="1" x14ac:dyDescent="0.2">
      <c r="A251" s="9" t="s">
        <v>643</v>
      </c>
      <c r="B251" s="11" t="s">
        <v>644</v>
      </c>
      <c r="C251" s="9" t="s">
        <v>30</v>
      </c>
      <c r="D251" s="9" t="s">
        <v>645</v>
      </c>
      <c r="E251" s="10" t="s">
        <v>38</v>
      </c>
      <c r="F251" s="11">
        <v>2</v>
      </c>
      <c r="G251" s="12">
        <v>10.87</v>
      </c>
      <c r="H251" s="12">
        <v>13.42</v>
      </c>
      <c r="I251" s="12">
        <v>26.84</v>
      </c>
      <c r="J251" s="13">
        <v>1.3407457926445417E-5</v>
      </c>
    </row>
    <row r="252" spans="1:10" ht="26.1" customHeight="1" x14ac:dyDescent="0.2">
      <c r="A252" s="9" t="s">
        <v>646</v>
      </c>
      <c r="B252" s="11" t="s">
        <v>647</v>
      </c>
      <c r="C252" s="9" t="s">
        <v>30</v>
      </c>
      <c r="D252" s="9" t="s">
        <v>648</v>
      </c>
      <c r="E252" s="10" t="s">
        <v>38</v>
      </c>
      <c r="F252" s="11">
        <v>1</v>
      </c>
      <c r="G252" s="12">
        <v>8.14</v>
      </c>
      <c r="H252" s="12">
        <v>10.050000000000001</v>
      </c>
      <c r="I252" s="12">
        <v>10.050000000000001</v>
      </c>
      <c r="J252" s="13">
        <v>5.020303731772595E-6</v>
      </c>
    </row>
    <row r="253" spans="1:10" ht="26.1" customHeight="1" x14ac:dyDescent="0.2">
      <c r="A253" s="9" t="s">
        <v>649</v>
      </c>
      <c r="B253" s="11" t="s">
        <v>650</v>
      </c>
      <c r="C253" s="9" t="s">
        <v>30</v>
      </c>
      <c r="D253" s="9" t="s">
        <v>651</v>
      </c>
      <c r="E253" s="10" t="s">
        <v>38</v>
      </c>
      <c r="F253" s="11">
        <v>9</v>
      </c>
      <c r="G253" s="12">
        <v>12.81</v>
      </c>
      <c r="H253" s="12">
        <v>15.82</v>
      </c>
      <c r="I253" s="12">
        <v>142.38</v>
      </c>
      <c r="J253" s="13">
        <v>7.112346719699324E-5</v>
      </c>
    </row>
    <row r="254" spans="1:10" ht="26.1" customHeight="1" x14ac:dyDescent="0.2">
      <c r="A254" s="9" t="s">
        <v>652</v>
      </c>
      <c r="B254" s="11" t="s">
        <v>653</v>
      </c>
      <c r="C254" s="9" t="s">
        <v>30</v>
      </c>
      <c r="D254" s="9" t="s">
        <v>654</v>
      </c>
      <c r="E254" s="10" t="s">
        <v>38</v>
      </c>
      <c r="F254" s="11">
        <v>2</v>
      </c>
      <c r="G254" s="12">
        <v>24.46</v>
      </c>
      <c r="H254" s="12">
        <v>30.21</v>
      </c>
      <c r="I254" s="12">
        <v>60.42</v>
      </c>
      <c r="J254" s="13">
        <v>3.018176631579106E-5</v>
      </c>
    </row>
    <row r="255" spans="1:10" ht="39" customHeight="1" x14ac:dyDescent="0.2">
      <c r="A255" s="9" t="s">
        <v>655</v>
      </c>
      <c r="B255" s="11" t="s">
        <v>656</v>
      </c>
      <c r="C255" s="9" t="s">
        <v>30</v>
      </c>
      <c r="D255" s="9" t="s">
        <v>657</v>
      </c>
      <c r="E255" s="10" t="s">
        <v>38</v>
      </c>
      <c r="F255" s="11">
        <v>6</v>
      </c>
      <c r="G255" s="12">
        <v>27.79</v>
      </c>
      <c r="H255" s="12">
        <v>34.33</v>
      </c>
      <c r="I255" s="12">
        <v>205.98</v>
      </c>
      <c r="J255" s="13">
        <v>1.0289374752940488E-4</v>
      </c>
    </row>
    <row r="256" spans="1:10" ht="39" customHeight="1" x14ac:dyDescent="0.2">
      <c r="A256" s="9" t="s">
        <v>658</v>
      </c>
      <c r="B256" s="11" t="s">
        <v>659</v>
      </c>
      <c r="C256" s="9" t="s">
        <v>30</v>
      </c>
      <c r="D256" s="9" t="s">
        <v>660</v>
      </c>
      <c r="E256" s="10" t="s">
        <v>38</v>
      </c>
      <c r="F256" s="11">
        <v>4</v>
      </c>
      <c r="G256" s="12">
        <v>19.34</v>
      </c>
      <c r="H256" s="12">
        <v>23.89</v>
      </c>
      <c r="I256" s="12">
        <v>95.56</v>
      </c>
      <c r="J256" s="13">
        <v>4.7735345732158122E-5</v>
      </c>
    </row>
    <row r="257" spans="1:10" ht="39" customHeight="1" x14ac:dyDescent="0.2">
      <c r="A257" s="9" t="s">
        <v>661</v>
      </c>
      <c r="B257" s="11" t="s">
        <v>662</v>
      </c>
      <c r="C257" s="9" t="s">
        <v>30</v>
      </c>
      <c r="D257" s="9" t="s">
        <v>663</v>
      </c>
      <c r="E257" s="10" t="s">
        <v>38</v>
      </c>
      <c r="F257" s="11">
        <v>1</v>
      </c>
      <c r="G257" s="12">
        <v>7.56</v>
      </c>
      <c r="H257" s="12">
        <v>9.33</v>
      </c>
      <c r="I257" s="12">
        <v>9.33</v>
      </c>
      <c r="J257" s="13">
        <v>4.6606401808396328E-6</v>
      </c>
    </row>
    <row r="258" spans="1:10" ht="51.95" customHeight="1" x14ac:dyDescent="0.2">
      <c r="A258" s="9" t="s">
        <v>664</v>
      </c>
      <c r="B258" s="11" t="s">
        <v>665</v>
      </c>
      <c r="C258" s="9" t="s">
        <v>30</v>
      </c>
      <c r="D258" s="9" t="s">
        <v>666</v>
      </c>
      <c r="E258" s="10" t="s">
        <v>38</v>
      </c>
      <c r="F258" s="11">
        <v>37</v>
      </c>
      <c r="G258" s="12">
        <v>7.08</v>
      </c>
      <c r="H258" s="12">
        <v>8.74</v>
      </c>
      <c r="I258" s="12">
        <v>323.38</v>
      </c>
      <c r="J258" s="13">
        <v>1.6153888763986284E-4</v>
      </c>
    </row>
    <row r="259" spans="1:10" ht="51.95" customHeight="1" x14ac:dyDescent="0.2">
      <c r="A259" s="9" t="s">
        <v>667</v>
      </c>
      <c r="B259" s="11" t="s">
        <v>668</v>
      </c>
      <c r="C259" s="9" t="s">
        <v>30</v>
      </c>
      <c r="D259" s="9" t="s">
        <v>669</v>
      </c>
      <c r="E259" s="10" t="s">
        <v>38</v>
      </c>
      <c r="F259" s="11">
        <v>1</v>
      </c>
      <c r="G259" s="12">
        <v>14.78</v>
      </c>
      <c r="H259" s="12">
        <v>18.25</v>
      </c>
      <c r="I259" s="12">
        <v>18.25</v>
      </c>
      <c r="J259" s="13">
        <v>9.1164719507313291E-6</v>
      </c>
    </row>
    <row r="260" spans="1:10" ht="39" customHeight="1" x14ac:dyDescent="0.2">
      <c r="A260" s="9" t="s">
        <v>670</v>
      </c>
      <c r="B260" s="11" t="s">
        <v>671</v>
      </c>
      <c r="C260" s="9" t="s">
        <v>30</v>
      </c>
      <c r="D260" s="9" t="s">
        <v>672</v>
      </c>
      <c r="E260" s="10" t="s">
        <v>38</v>
      </c>
      <c r="F260" s="11">
        <v>1</v>
      </c>
      <c r="G260" s="12">
        <v>7.78</v>
      </c>
      <c r="H260" s="12">
        <v>9.61</v>
      </c>
      <c r="I260" s="12">
        <v>9.61</v>
      </c>
      <c r="J260" s="13">
        <v>4.8005093395357849E-6</v>
      </c>
    </row>
    <row r="261" spans="1:10" ht="39" customHeight="1" x14ac:dyDescent="0.2">
      <c r="A261" s="9" t="s">
        <v>673</v>
      </c>
      <c r="B261" s="11" t="s">
        <v>674</v>
      </c>
      <c r="C261" s="9" t="s">
        <v>30</v>
      </c>
      <c r="D261" s="9" t="s">
        <v>675</v>
      </c>
      <c r="E261" s="10" t="s">
        <v>38</v>
      </c>
      <c r="F261" s="11">
        <v>4</v>
      </c>
      <c r="G261" s="12">
        <v>12.69</v>
      </c>
      <c r="H261" s="12">
        <v>15.67</v>
      </c>
      <c r="I261" s="12">
        <v>62.68</v>
      </c>
      <c r="J261" s="13">
        <v>3.1310710239552856E-5</v>
      </c>
    </row>
    <row r="262" spans="1:10" ht="26.1" customHeight="1" x14ac:dyDescent="0.2">
      <c r="A262" s="9" t="s">
        <v>676</v>
      </c>
      <c r="B262" s="11" t="s">
        <v>677</v>
      </c>
      <c r="C262" s="9" t="s">
        <v>30</v>
      </c>
      <c r="D262" s="9" t="s">
        <v>678</v>
      </c>
      <c r="E262" s="10" t="s">
        <v>38</v>
      </c>
      <c r="F262" s="11">
        <v>2</v>
      </c>
      <c r="G262" s="12">
        <v>843.6</v>
      </c>
      <c r="H262" s="12">
        <v>1042.18</v>
      </c>
      <c r="I262" s="12">
        <v>2084.36</v>
      </c>
      <c r="J262" s="13">
        <v>1.0412059986425399E-3</v>
      </c>
    </row>
    <row r="263" spans="1:10" ht="26.1" customHeight="1" x14ac:dyDescent="0.2">
      <c r="A263" s="9" t="s">
        <v>679</v>
      </c>
      <c r="B263" s="11" t="s">
        <v>680</v>
      </c>
      <c r="C263" s="9" t="s">
        <v>30</v>
      </c>
      <c r="D263" s="9" t="s">
        <v>681</v>
      </c>
      <c r="E263" s="10" t="s">
        <v>38</v>
      </c>
      <c r="F263" s="11">
        <v>2</v>
      </c>
      <c r="G263" s="12">
        <v>41.21</v>
      </c>
      <c r="H263" s="12">
        <v>50.91</v>
      </c>
      <c r="I263" s="12">
        <v>101.82</v>
      </c>
      <c r="J263" s="13">
        <v>5.0862420494436378E-5</v>
      </c>
    </row>
    <row r="264" spans="1:10" ht="26.1" customHeight="1" x14ac:dyDescent="0.2">
      <c r="A264" s="9" t="s">
        <v>682</v>
      </c>
      <c r="B264" s="11" t="s">
        <v>683</v>
      </c>
      <c r="C264" s="9" t="s">
        <v>424</v>
      </c>
      <c r="D264" s="9" t="s">
        <v>684</v>
      </c>
      <c r="E264" s="10" t="s">
        <v>426</v>
      </c>
      <c r="F264" s="11">
        <v>3</v>
      </c>
      <c r="G264" s="12">
        <v>39.31</v>
      </c>
      <c r="H264" s="12">
        <v>48.56</v>
      </c>
      <c r="I264" s="12">
        <v>145.68</v>
      </c>
      <c r="J264" s="13">
        <v>7.2771925138769315E-5</v>
      </c>
    </row>
    <row r="265" spans="1:10" ht="24" customHeight="1" x14ac:dyDescent="0.2">
      <c r="A265" s="5" t="s">
        <v>685</v>
      </c>
      <c r="B265" s="5"/>
      <c r="C265" s="5"/>
      <c r="D265" s="5" t="s">
        <v>686</v>
      </c>
      <c r="E265" s="5"/>
      <c r="F265" s="6"/>
      <c r="G265" s="5"/>
      <c r="H265" s="5"/>
      <c r="I265" s="7">
        <v>37222.93</v>
      </c>
      <c r="J265" s="8">
        <v>1.8594071083234832E-2</v>
      </c>
    </row>
    <row r="266" spans="1:10" ht="39" customHeight="1" x14ac:dyDescent="0.2">
      <c r="A266" s="9" t="s">
        <v>687</v>
      </c>
      <c r="B266" s="11" t="s">
        <v>688</v>
      </c>
      <c r="C266" s="9" t="s">
        <v>30</v>
      </c>
      <c r="D266" s="9" t="s">
        <v>689</v>
      </c>
      <c r="E266" s="10" t="s">
        <v>42</v>
      </c>
      <c r="F266" s="11">
        <v>18</v>
      </c>
      <c r="G266" s="12">
        <v>22.08</v>
      </c>
      <c r="H266" s="12">
        <v>27.27</v>
      </c>
      <c r="I266" s="12">
        <v>490.86</v>
      </c>
      <c r="J266" s="13">
        <v>2.4520062584854687E-4</v>
      </c>
    </row>
    <row r="267" spans="1:10" ht="39" customHeight="1" x14ac:dyDescent="0.2">
      <c r="A267" s="9" t="s">
        <v>690</v>
      </c>
      <c r="B267" s="11" t="s">
        <v>691</v>
      </c>
      <c r="C267" s="9" t="s">
        <v>30</v>
      </c>
      <c r="D267" s="9" t="s">
        <v>692</v>
      </c>
      <c r="E267" s="10" t="s">
        <v>42</v>
      </c>
      <c r="F267" s="11">
        <v>36</v>
      </c>
      <c r="G267" s="12">
        <v>27.65</v>
      </c>
      <c r="H267" s="12">
        <v>34.15</v>
      </c>
      <c r="I267" s="12">
        <v>1229.4000000000001</v>
      </c>
      <c r="J267" s="13">
        <v>6.1412551321803261E-4</v>
      </c>
    </row>
    <row r="268" spans="1:10" ht="39" customHeight="1" x14ac:dyDescent="0.2">
      <c r="A268" s="9" t="s">
        <v>693</v>
      </c>
      <c r="B268" s="11" t="s">
        <v>694</v>
      </c>
      <c r="C268" s="9" t="s">
        <v>30</v>
      </c>
      <c r="D268" s="9" t="s">
        <v>695</v>
      </c>
      <c r="E268" s="10" t="s">
        <v>42</v>
      </c>
      <c r="F268" s="11">
        <v>42</v>
      </c>
      <c r="G268" s="12">
        <v>34.340000000000003</v>
      </c>
      <c r="H268" s="12">
        <v>42.42</v>
      </c>
      <c r="I268" s="12">
        <v>1781.64</v>
      </c>
      <c r="J268" s="13">
        <v>8.8998745678361448E-4</v>
      </c>
    </row>
    <row r="269" spans="1:10" ht="39" customHeight="1" x14ac:dyDescent="0.2">
      <c r="A269" s="9" t="s">
        <v>696</v>
      </c>
      <c r="B269" s="11" t="s">
        <v>697</v>
      </c>
      <c r="C269" s="9" t="s">
        <v>30</v>
      </c>
      <c r="D269" s="9" t="s">
        <v>698</v>
      </c>
      <c r="E269" s="10" t="s">
        <v>42</v>
      </c>
      <c r="F269" s="11">
        <v>66</v>
      </c>
      <c r="G269" s="12">
        <v>38.520000000000003</v>
      </c>
      <c r="H269" s="12">
        <v>47.58</v>
      </c>
      <c r="I269" s="12">
        <v>3140.28</v>
      </c>
      <c r="J269" s="13">
        <v>1.5686725773941138E-3</v>
      </c>
    </row>
    <row r="270" spans="1:10" ht="39" customHeight="1" x14ac:dyDescent="0.2">
      <c r="A270" s="9" t="s">
        <v>699</v>
      </c>
      <c r="B270" s="11" t="s">
        <v>700</v>
      </c>
      <c r="C270" s="9" t="s">
        <v>30</v>
      </c>
      <c r="D270" s="9" t="s">
        <v>701</v>
      </c>
      <c r="E270" s="10" t="s">
        <v>38</v>
      </c>
      <c r="F270" s="11">
        <v>8</v>
      </c>
      <c r="G270" s="12">
        <v>107.66</v>
      </c>
      <c r="H270" s="12">
        <v>133</v>
      </c>
      <c r="I270" s="12">
        <v>1064</v>
      </c>
      <c r="J270" s="13">
        <v>5.3150280304537715E-4</v>
      </c>
    </row>
    <row r="271" spans="1:10" ht="26.1" customHeight="1" x14ac:dyDescent="0.2">
      <c r="A271" s="9" t="s">
        <v>702</v>
      </c>
      <c r="B271" s="11" t="s">
        <v>703</v>
      </c>
      <c r="C271" s="9" t="s">
        <v>424</v>
      </c>
      <c r="D271" s="9" t="s">
        <v>704</v>
      </c>
      <c r="E271" s="10" t="s">
        <v>426</v>
      </c>
      <c r="F271" s="11">
        <v>5</v>
      </c>
      <c r="G271" s="12">
        <v>19.12</v>
      </c>
      <c r="H271" s="12">
        <v>23.62</v>
      </c>
      <c r="I271" s="12">
        <v>118.1</v>
      </c>
      <c r="J271" s="13">
        <v>5.8994813007198352E-5</v>
      </c>
    </row>
    <row r="272" spans="1:10" ht="51.95" customHeight="1" x14ac:dyDescent="0.2">
      <c r="A272" s="9" t="s">
        <v>705</v>
      </c>
      <c r="B272" s="11" t="s">
        <v>706</v>
      </c>
      <c r="C272" s="9" t="s">
        <v>30</v>
      </c>
      <c r="D272" s="9" t="s">
        <v>707</v>
      </c>
      <c r="E272" s="10" t="s">
        <v>38</v>
      </c>
      <c r="F272" s="11">
        <v>4</v>
      </c>
      <c r="G272" s="12">
        <v>10.9</v>
      </c>
      <c r="H272" s="12">
        <v>13.46</v>
      </c>
      <c r="I272" s="12">
        <v>53.84</v>
      </c>
      <c r="J272" s="13">
        <v>2.6894841086431494E-5</v>
      </c>
    </row>
    <row r="273" spans="1:10" ht="51.95" customHeight="1" x14ac:dyDescent="0.2">
      <c r="A273" s="9" t="s">
        <v>708</v>
      </c>
      <c r="B273" s="11" t="s">
        <v>709</v>
      </c>
      <c r="C273" s="9" t="s">
        <v>30</v>
      </c>
      <c r="D273" s="9" t="s">
        <v>710</v>
      </c>
      <c r="E273" s="10" t="s">
        <v>38</v>
      </c>
      <c r="F273" s="11">
        <v>9</v>
      </c>
      <c r="G273" s="12">
        <v>10.69</v>
      </c>
      <c r="H273" s="12">
        <v>13.2</v>
      </c>
      <c r="I273" s="12">
        <v>118.8</v>
      </c>
      <c r="J273" s="13">
        <v>5.9344485903938728E-5</v>
      </c>
    </row>
    <row r="274" spans="1:10" ht="51.95" customHeight="1" x14ac:dyDescent="0.2">
      <c r="A274" s="9" t="s">
        <v>711</v>
      </c>
      <c r="B274" s="11" t="s">
        <v>712</v>
      </c>
      <c r="C274" s="9" t="s">
        <v>30</v>
      </c>
      <c r="D274" s="9" t="s">
        <v>713</v>
      </c>
      <c r="E274" s="10" t="s">
        <v>38</v>
      </c>
      <c r="F274" s="11">
        <v>6</v>
      </c>
      <c r="G274" s="12">
        <v>16.03</v>
      </c>
      <c r="H274" s="12">
        <v>19.8</v>
      </c>
      <c r="I274" s="12">
        <v>118.8</v>
      </c>
      <c r="J274" s="13">
        <v>5.9344485903938728E-5</v>
      </c>
    </row>
    <row r="275" spans="1:10" ht="51.95" customHeight="1" x14ac:dyDescent="0.2">
      <c r="A275" s="9" t="s">
        <v>714</v>
      </c>
      <c r="B275" s="11" t="s">
        <v>715</v>
      </c>
      <c r="C275" s="9" t="s">
        <v>30</v>
      </c>
      <c r="D275" s="9" t="s">
        <v>716</v>
      </c>
      <c r="E275" s="10" t="s">
        <v>38</v>
      </c>
      <c r="F275" s="11">
        <v>39</v>
      </c>
      <c r="G275" s="12">
        <v>15.34</v>
      </c>
      <c r="H275" s="12">
        <v>18.95</v>
      </c>
      <c r="I275" s="12">
        <v>739.05</v>
      </c>
      <c r="J275" s="13">
        <v>3.6917964905139664E-4</v>
      </c>
    </row>
    <row r="276" spans="1:10" ht="51.95" customHeight="1" x14ac:dyDescent="0.2">
      <c r="A276" s="9" t="s">
        <v>717</v>
      </c>
      <c r="B276" s="11" t="s">
        <v>718</v>
      </c>
      <c r="C276" s="9" t="s">
        <v>30</v>
      </c>
      <c r="D276" s="9" t="s">
        <v>719</v>
      </c>
      <c r="E276" s="10" t="s">
        <v>38</v>
      </c>
      <c r="F276" s="11">
        <v>14</v>
      </c>
      <c r="G276" s="12">
        <v>23.84</v>
      </c>
      <c r="H276" s="12">
        <v>29.45</v>
      </c>
      <c r="I276" s="12">
        <v>412.3</v>
      </c>
      <c r="J276" s="13">
        <v>2.0595733618008366E-4</v>
      </c>
    </row>
    <row r="277" spans="1:10" ht="51.95" customHeight="1" x14ac:dyDescent="0.2">
      <c r="A277" s="9" t="s">
        <v>720</v>
      </c>
      <c r="B277" s="11" t="s">
        <v>721</v>
      </c>
      <c r="C277" s="9" t="s">
        <v>30</v>
      </c>
      <c r="D277" s="9" t="s">
        <v>722</v>
      </c>
      <c r="E277" s="10" t="s">
        <v>38</v>
      </c>
      <c r="F277" s="11">
        <v>13</v>
      </c>
      <c r="G277" s="12">
        <v>28.73</v>
      </c>
      <c r="H277" s="12">
        <v>35.49</v>
      </c>
      <c r="I277" s="12">
        <v>461.37</v>
      </c>
      <c r="J277" s="13">
        <v>2.3046940624158428E-4</v>
      </c>
    </row>
    <row r="278" spans="1:10" ht="51.95" customHeight="1" x14ac:dyDescent="0.2">
      <c r="A278" s="9" t="s">
        <v>723</v>
      </c>
      <c r="B278" s="11" t="s">
        <v>724</v>
      </c>
      <c r="C278" s="9" t="s">
        <v>30</v>
      </c>
      <c r="D278" s="9" t="s">
        <v>725</v>
      </c>
      <c r="E278" s="10" t="s">
        <v>38</v>
      </c>
      <c r="F278" s="11">
        <v>8</v>
      </c>
      <c r="G278" s="12">
        <v>27.95</v>
      </c>
      <c r="H278" s="12">
        <v>34.520000000000003</v>
      </c>
      <c r="I278" s="12">
        <v>276.16000000000003</v>
      </c>
      <c r="J278" s="13">
        <v>1.379509530911761E-4</v>
      </c>
    </row>
    <row r="279" spans="1:10" ht="51.95" customHeight="1" x14ac:dyDescent="0.2">
      <c r="A279" s="9" t="s">
        <v>726</v>
      </c>
      <c r="B279" s="11" t="s">
        <v>727</v>
      </c>
      <c r="C279" s="9" t="s">
        <v>30</v>
      </c>
      <c r="D279" s="9" t="s">
        <v>728</v>
      </c>
      <c r="E279" s="10" t="s">
        <v>38</v>
      </c>
      <c r="F279" s="11">
        <v>2</v>
      </c>
      <c r="G279" s="12">
        <v>40.68</v>
      </c>
      <c r="H279" s="12">
        <v>50.25</v>
      </c>
      <c r="I279" s="12">
        <v>100.5</v>
      </c>
      <c r="J279" s="13">
        <v>5.020303731772595E-5</v>
      </c>
    </row>
    <row r="280" spans="1:10" ht="51.95" customHeight="1" x14ac:dyDescent="0.2">
      <c r="A280" s="9" t="s">
        <v>729</v>
      </c>
      <c r="B280" s="11" t="s">
        <v>730</v>
      </c>
      <c r="C280" s="9" t="s">
        <v>30</v>
      </c>
      <c r="D280" s="9" t="s">
        <v>731</v>
      </c>
      <c r="E280" s="10" t="s">
        <v>38</v>
      </c>
      <c r="F280" s="11">
        <v>1</v>
      </c>
      <c r="G280" s="12">
        <v>51.1</v>
      </c>
      <c r="H280" s="12">
        <v>63.12</v>
      </c>
      <c r="I280" s="12">
        <v>63.12</v>
      </c>
      <c r="J280" s="13">
        <v>3.1530504631789668E-5</v>
      </c>
    </row>
    <row r="281" spans="1:10" ht="51.95" customHeight="1" x14ac:dyDescent="0.2">
      <c r="A281" s="9" t="s">
        <v>732</v>
      </c>
      <c r="B281" s="11" t="s">
        <v>733</v>
      </c>
      <c r="C281" s="9" t="s">
        <v>30</v>
      </c>
      <c r="D281" s="9" t="s">
        <v>734</v>
      </c>
      <c r="E281" s="10" t="s">
        <v>38</v>
      </c>
      <c r="F281" s="11">
        <v>8</v>
      </c>
      <c r="G281" s="12">
        <v>34.06</v>
      </c>
      <c r="H281" s="12">
        <v>42.07</v>
      </c>
      <c r="I281" s="12">
        <v>336.56</v>
      </c>
      <c r="J281" s="13">
        <v>1.6812272875277458E-4</v>
      </c>
    </row>
    <row r="282" spans="1:10" ht="51.95" customHeight="1" x14ac:dyDescent="0.2">
      <c r="A282" s="9" t="s">
        <v>735</v>
      </c>
      <c r="B282" s="11" t="s">
        <v>730</v>
      </c>
      <c r="C282" s="9" t="s">
        <v>30</v>
      </c>
      <c r="D282" s="9" t="s">
        <v>731</v>
      </c>
      <c r="E282" s="10" t="s">
        <v>38</v>
      </c>
      <c r="F282" s="11">
        <v>2</v>
      </c>
      <c r="G282" s="12">
        <v>51.1</v>
      </c>
      <c r="H282" s="12">
        <v>63.12</v>
      </c>
      <c r="I282" s="12">
        <v>126.24</v>
      </c>
      <c r="J282" s="13">
        <v>6.3061009263579336E-5</v>
      </c>
    </row>
    <row r="283" spans="1:10" ht="51.95" customHeight="1" x14ac:dyDescent="0.2">
      <c r="A283" s="9" t="s">
        <v>736</v>
      </c>
      <c r="B283" s="11" t="s">
        <v>737</v>
      </c>
      <c r="C283" s="9" t="s">
        <v>30</v>
      </c>
      <c r="D283" s="9" t="s">
        <v>738</v>
      </c>
      <c r="E283" s="10" t="s">
        <v>38</v>
      </c>
      <c r="F283" s="11">
        <v>4</v>
      </c>
      <c r="G283" s="12">
        <v>42.78</v>
      </c>
      <c r="H283" s="12">
        <v>52.85</v>
      </c>
      <c r="I283" s="12">
        <v>211.4</v>
      </c>
      <c r="J283" s="13">
        <v>1.0560121481559468E-4</v>
      </c>
    </row>
    <row r="284" spans="1:10" ht="51.95" customHeight="1" x14ac:dyDescent="0.2">
      <c r="A284" s="9" t="s">
        <v>739</v>
      </c>
      <c r="B284" s="11" t="s">
        <v>740</v>
      </c>
      <c r="C284" s="9" t="s">
        <v>30</v>
      </c>
      <c r="D284" s="9" t="s">
        <v>741</v>
      </c>
      <c r="E284" s="10" t="s">
        <v>38</v>
      </c>
      <c r="F284" s="11">
        <v>8</v>
      </c>
      <c r="G284" s="12">
        <v>47.58</v>
      </c>
      <c r="H284" s="12">
        <v>58.78</v>
      </c>
      <c r="I284" s="12">
        <v>470.24</v>
      </c>
      <c r="J284" s="13">
        <v>2.3490026137599451E-4</v>
      </c>
    </row>
    <row r="285" spans="1:10" ht="51.95" customHeight="1" x14ac:dyDescent="0.2">
      <c r="A285" s="9" t="s">
        <v>742</v>
      </c>
      <c r="B285" s="11" t="s">
        <v>743</v>
      </c>
      <c r="C285" s="9" t="s">
        <v>30</v>
      </c>
      <c r="D285" s="9" t="s">
        <v>744</v>
      </c>
      <c r="E285" s="10" t="s">
        <v>38</v>
      </c>
      <c r="F285" s="11">
        <v>27</v>
      </c>
      <c r="G285" s="12">
        <v>9.51</v>
      </c>
      <c r="H285" s="12">
        <v>11.74</v>
      </c>
      <c r="I285" s="12">
        <v>316.98</v>
      </c>
      <c r="J285" s="13">
        <v>1.5834187829823652E-4</v>
      </c>
    </row>
    <row r="286" spans="1:10" ht="51.95" customHeight="1" x14ac:dyDescent="0.2">
      <c r="A286" s="9" t="s">
        <v>745</v>
      </c>
      <c r="B286" s="11" t="s">
        <v>746</v>
      </c>
      <c r="C286" s="9" t="s">
        <v>30</v>
      </c>
      <c r="D286" s="9" t="s">
        <v>747</v>
      </c>
      <c r="E286" s="10" t="s">
        <v>38</v>
      </c>
      <c r="F286" s="11">
        <v>19</v>
      </c>
      <c r="G286" s="12">
        <v>15.61</v>
      </c>
      <c r="H286" s="12">
        <v>19.28</v>
      </c>
      <c r="I286" s="12">
        <v>366.32</v>
      </c>
      <c r="J286" s="13">
        <v>1.8298882219133699E-4</v>
      </c>
    </row>
    <row r="287" spans="1:10" ht="51.95" customHeight="1" x14ac:dyDescent="0.2">
      <c r="A287" s="9" t="s">
        <v>748</v>
      </c>
      <c r="B287" s="11" t="s">
        <v>749</v>
      </c>
      <c r="C287" s="9" t="s">
        <v>30</v>
      </c>
      <c r="D287" s="9" t="s">
        <v>750</v>
      </c>
      <c r="E287" s="10" t="s">
        <v>38</v>
      </c>
      <c r="F287" s="11">
        <v>22</v>
      </c>
      <c r="G287" s="12">
        <v>18.059999999999999</v>
      </c>
      <c r="H287" s="12">
        <v>22.31</v>
      </c>
      <c r="I287" s="12">
        <v>490.82</v>
      </c>
      <c r="J287" s="13">
        <v>2.451806445401617E-4</v>
      </c>
    </row>
    <row r="288" spans="1:10" ht="26.1" customHeight="1" x14ac:dyDescent="0.2">
      <c r="A288" s="9" t="s">
        <v>751</v>
      </c>
      <c r="B288" s="11" t="s">
        <v>752</v>
      </c>
      <c r="C288" s="9" t="s">
        <v>424</v>
      </c>
      <c r="D288" s="9" t="s">
        <v>753</v>
      </c>
      <c r="E288" s="10" t="s">
        <v>426</v>
      </c>
      <c r="F288" s="11">
        <v>8</v>
      </c>
      <c r="G288" s="12">
        <v>36.119999999999997</v>
      </c>
      <c r="H288" s="12">
        <v>44.62</v>
      </c>
      <c r="I288" s="12">
        <v>356.96</v>
      </c>
      <c r="J288" s="13">
        <v>1.783131960292085E-4</v>
      </c>
    </row>
    <row r="289" spans="1:10" ht="51.95" customHeight="1" x14ac:dyDescent="0.2">
      <c r="A289" s="9" t="s">
        <v>754</v>
      </c>
      <c r="B289" s="11" t="s">
        <v>755</v>
      </c>
      <c r="C289" s="9" t="s">
        <v>30</v>
      </c>
      <c r="D289" s="9" t="s">
        <v>756</v>
      </c>
      <c r="E289" s="10" t="s">
        <v>38</v>
      </c>
      <c r="F289" s="11">
        <v>1</v>
      </c>
      <c r="G289" s="12">
        <v>11.13</v>
      </c>
      <c r="H289" s="12">
        <v>13.75</v>
      </c>
      <c r="I289" s="12">
        <v>13.75</v>
      </c>
      <c r="J289" s="13">
        <v>6.8685747574003158E-6</v>
      </c>
    </row>
    <row r="290" spans="1:10" ht="51.95" customHeight="1" x14ac:dyDescent="0.2">
      <c r="A290" s="9" t="s">
        <v>757</v>
      </c>
      <c r="B290" s="11" t="s">
        <v>733</v>
      </c>
      <c r="C290" s="9" t="s">
        <v>30</v>
      </c>
      <c r="D290" s="9" t="s">
        <v>734</v>
      </c>
      <c r="E290" s="10" t="s">
        <v>38</v>
      </c>
      <c r="F290" s="11">
        <v>5</v>
      </c>
      <c r="G290" s="12">
        <v>34.06</v>
      </c>
      <c r="H290" s="12">
        <v>42.07</v>
      </c>
      <c r="I290" s="12">
        <v>210.35</v>
      </c>
      <c r="J290" s="13">
        <v>1.0507670547048411E-4</v>
      </c>
    </row>
    <row r="291" spans="1:10" ht="51.95" customHeight="1" x14ac:dyDescent="0.2">
      <c r="A291" s="9" t="s">
        <v>758</v>
      </c>
      <c r="B291" s="11" t="s">
        <v>740</v>
      </c>
      <c r="C291" s="9" t="s">
        <v>30</v>
      </c>
      <c r="D291" s="9" t="s">
        <v>741</v>
      </c>
      <c r="E291" s="10" t="s">
        <v>38</v>
      </c>
      <c r="F291" s="11">
        <v>1</v>
      </c>
      <c r="G291" s="12">
        <v>47.58</v>
      </c>
      <c r="H291" s="12">
        <v>58.78</v>
      </c>
      <c r="I291" s="12">
        <v>58.78</v>
      </c>
      <c r="J291" s="13">
        <v>2.9362532671999314E-5</v>
      </c>
    </row>
    <row r="292" spans="1:10" ht="51.95" customHeight="1" x14ac:dyDescent="0.2">
      <c r="A292" s="9" t="s">
        <v>759</v>
      </c>
      <c r="B292" s="11" t="s">
        <v>760</v>
      </c>
      <c r="C292" s="9" t="s">
        <v>22</v>
      </c>
      <c r="D292" s="9" t="s">
        <v>761</v>
      </c>
      <c r="E292" s="10" t="s">
        <v>299</v>
      </c>
      <c r="F292" s="11">
        <v>2</v>
      </c>
      <c r="G292" s="12">
        <v>305.14999999999998</v>
      </c>
      <c r="H292" s="12">
        <v>376.98</v>
      </c>
      <c r="I292" s="12">
        <v>753.96</v>
      </c>
      <c r="J292" s="13">
        <v>3.7662768175196671E-4</v>
      </c>
    </row>
    <row r="293" spans="1:10" ht="51.95" customHeight="1" x14ac:dyDescent="0.2">
      <c r="A293" s="9" t="s">
        <v>762</v>
      </c>
      <c r="B293" s="11" t="s">
        <v>763</v>
      </c>
      <c r="C293" s="9" t="s">
        <v>22</v>
      </c>
      <c r="D293" s="9" t="s">
        <v>764</v>
      </c>
      <c r="E293" s="10" t="s">
        <v>299</v>
      </c>
      <c r="F293" s="11">
        <v>1</v>
      </c>
      <c r="G293" s="12">
        <v>327.66000000000003</v>
      </c>
      <c r="H293" s="12">
        <v>404.79</v>
      </c>
      <c r="I293" s="12">
        <v>404.79</v>
      </c>
      <c r="J293" s="13">
        <v>2.0220584553076902E-4</v>
      </c>
    </row>
    <row r="294" spans="1:10" ht="39" customHeight="1" x14ac:dyDescent="0.2">
      <c r="A294" s="9" t="s">
        <v>765</v>
      </c>
      <c r="B294" s="11" t="s">
        <v>766</v>
      </c>
      <c r="C294" s="9" t="s">
        <v>22</v>
      </c>
      <c r="D294" s="9" t="s">
        <v>767</v>
      </c>
      <c r="E294" s="10" t="s">
        <v>299</v>
      </c>
      <c r="F294" s="11">
        <v>4</v>
      </c>
      <c r="G294" s="12">
        <v>303.16000000000003</v>
      </c>
      <c r="H294" s="12">
        <v>374.52</v>
      </c>
      <c r="I294" s="12">
        <v>1498.08</v>
      </c>
      <c r="J294" s="13">
        <v>7.4833996164118291E-4</v>
      </c>
    </row>
    <row r="295" spans="1:10" ht="39" customHeight="1" x14ac:dyDescent="0.2">
      <c r="A295" s="9" t="s">
        <v>768</v>
      </c>
      <c r="B295" s="11" t="s">
        <v>769</v>
      </c>
      <c r="C295" s="9" t="s">
        <v>22</v>
      </c>
      <c r="D295" s="9" t="s">
        <v>770</v>
      </c>
      <c r="E295" s="10" t="s">
        <v>299</v>
      </c>
      <c r="F295" s="11">
        <v>1</v>
      </c>
      <c r="G295" s="12">
        <v>341.88</v>
      </c>
      <c r="H295" s="12">
        <v>422.35</v>
      </c>
      <c r="I295" s="12">
        <v>422.35</v>
      </c>
      <c r="J295" s="13">
        <v>2.1097763991185625E-4</v>
      </c>
    </row>
    <row r="296" spans="1:10" ht="39" customHeight="1" x14ac:dyDescent="0.2">
      <c r="A296" s="9" t="s">
        <v>771</v>
      </c>
      <c r="B296" s="11" t="s">
        <v>772</v>
      </c>
      <c r="C296" s="9" t="s">
        <v>22</v>
      </c>
      <c r="D296" s="9" t="s">
        <v>773</v>
      </c>
      <c r="E296" s="10" t="s">
        <v>299</v>
      </c>
      <c r="F296" s="11">
        <v>1</v>
      </c>
      <c r="G296" s="12">
        <v>376.16</v>
      </c>
      <c r="H296" s="12">
        <v>464.7</v>
      </c>
      <c r="I296" s="12">
        <v>464.7</v>
      </c>
      <c r="J296" s="13">
        <v>2.3213285016464923E-4</v>
      </c>
    </row>
    <row r="297" spans="1:10" ht="26.1" customHeight="1" x14ac:dyDescent="0.2">
      <c r="A297" s="9" t="s">
        <v>774</v>
      </c>
      <c r="B297" s="11" t="s">
        <v>775</v>
      </c>
      <c r="C297" s="9" t="s">
        <v>228</v>
      </c>
      <c r="D297" s="9" t="s">
        <v>776</v>
      </c>
      <c r="E297" s="10" t="s">
        <v>38</v>
      </c>
      <c r="F297" s="11">
        <v>1</v>
      </c>
      <c r="G297" s="12">
        <v>6904.41</v>
      </c>
      <c r="H297" s="12">
        <v>8529.7000000000007</v>
      </c>
      <c r="I297" s="12">
        <v>8529.7000000000007</v>
      </c>
      <c r="J297" s="13">
        <v>4.2608641533234525E-3</v>
      </c>
    </row>
    <row r="298" spans="1:10" ht="24" customHeight="1" x14ac:dyDescent="0.2">
      <c r="A298" s="9" t="s">
        <v>777</v>
      </c>
      <c r="B298" s="11" t="s">
        <v>778</v>
      </c>
      <c r="C298" s="9" t="s">
        <v>228</v>
      </c>
      <c r="D298" s="9" t="s">
        <v>779</v>
      </c>
      <c r="E298" s="10" t="s">
        <v>38</v>
      </c>
      <c r="F298" s="11">
        <v>1</v>
      </c>
      <c r="G298" s="12">
        <v>6726.99</v>
      </c>
      <c r="H298" s="12">
        <v>8310.52</v>
      </c>
      <c r="I298" s="12">
        <v>8310.52</v>
      </c>
      <c r="J298" s="13">
        <v>4.1513765740269441E-3</v>
      </c>
    </row>
    <row r="299" spans="1:10" ht="26.1" customHeight="1" x14ac:dyDescent="0.2">
      <c r="A299" s="9" t="s">
        <v>780</v>
      </c>
      <c r="B299" s="11" t="s">
        <v>781</v>
      </c>
      <c r="C299" s="9" t="s">
        <v>424</v>
      </c>
      <c r="D299" s="9" t="s">
        <v>782</v>
      </c>
      <c r="E299" s="10" t="s">
        <v>426</v>
      </c>
      <c r="F299" s="11">
        <v>2</v>
      </c>
      <c r="G299" s="12">
        <v>66.94</v>
      </c>
      <c r="H299" s="12">
        <v>82.69</v>
      </c>
      <c r="I299" s="12">
        <v>165.38</v>
      </c>
      <c r="J299" s="13">
        <v>8.2612719518462851E-5</v>
      </c>
    </row>
    <row r="300" spans="1:10" ht="39" customHeight="1" x14ac:dyDescent="0.2">
      <c r="A300" s="9" t="s">
        <v>783</v>
      </c>
      <c r="B300" s="11" t="s">
        <v>784</v>
      </c>
      <c r="C300" s="9" t="s">
        <v>30</v>
      </c>
      <c r="D300" s="9" t="s">
        <v>785</v>
      </c>
      <c r="E300" s="10" t="s">
        <v>42</v>
      </c>
      <c r="F300" s="11">
        <v>54</v>
      </c>
      <c r="G300" s="12">
        <v>12.93</v>
      </c>
      <c r="H300" s="12">
        <v>15.97</v>
      </c>
      <c r="I300" s="12">
        <v>862.38</v>
      </c>
      <c r="J300" s="13">
        <v>4.3078701812995524E-4</v>
      </c>
    </row>
    <row r="301" spans="1:10" ht="51.95" customHeight="1" x14ac:dyDescent="0.2">
      <c r="A301" s="9" t="s">
        <v>786</v>
      </c>
      <c r="B301" s="11" t="s">
        <v>787</v>
      </c>
      <c r="C301" s="9" t="s">
        <v>30</v>
      </c>
      <c r="D301" s="9" t="s">
        <v>788</v>
      </c>
      <c r="E301" s="10" t="s">
        <v>38</v>
      </c>
      <c r="F301" s="11">
        <v>17</v>
      </c>
      <c r="G301" s="12">
        <v>9.82</v>
      </c>
      <c r="H301" s="12">
        <v>12.13</v>
      </c>
      <c r="I301" s="12">
        <v>206.21</v>
      </c>
      <c r="J301" s="13">
        <v>1.0300864005261957E-4</v>
      </c>
    </row>
    <row r="302" spans="1:10" ht="51.95" customHeight="1" x14ac:dyDescent="0.2">
      <c r="A302" s="9" t="s">
        <v>789</v>
      </c>
      <c r="B302" s="11" t="s">
        <v>790</v>
      </c>
      <c r="C302" s="9" t="s">
        <v>30</v>
      </c>
      <c r="D302" s="9" t="s">
        <v>791</v>
      </c>
      <c r="E302" s="10" t="s">
        <v>38</v>
      </c>
      <c r="F302" s="11">
        <v>1</v>
      </c>
      <c r="G302" s="12">
        <v>10.51</v>
      </c>
      <c r="H302" s="12">
        <v>12.98</v>
      </c>
      <c r="I302" s="12">
        <v>12.98</v>
      </c>
      <c r="J302" s="13">
        <v>6.4839345709858986E-6</v>
      </c>
    </row>
    <row r="303" spans="1:10" ht="51.95" customHeight="1" x14ac:dyDescent="0.2">
      <c r="A303" s="9" t="s">
        <v>792</v>
      </c>
      <c r="B303" s="11" t="s">
        <v>793</v>
      </c>
      <c r="C303" s="9" t="s">
        <v>30</v>
      </c>
      <c r="D303" s="9" t="s">
        <v>794</v>
      </c>
      <c r="E303" s="10" t="s">
        <v>38</v>
      </c>
      <c r="F303" s="11">
        <v>7</v>
      </c>
      <c r="G303" s="12">
        <v>5.75</v>
      </c>
      <c r="H303" s="12">
        <v>7.1</v>
      </c>
      <c r="I303" s="12">
        <v>49.7</v>
      </c>
      <c r="J303" s="13">
        <v>2.482677566856696E-5</v>
      </c>
    </row>
    <row r="304" spans="1:10" ht="39" customHeight="1" x14ac:dyDescent="0.2">
      <c r="A304" s="9" t="s">
        <v>795</v>
      </c>
      <c r="B304" s="11" t="s">
        <v>796</v>
      </c>
      <c r="C304" s="9" t="s">
        <v>30</v>
      </c>
      <c r="D304" s="9" t="s">
        <v>797</v>
      </c>
      <c r="E304" s="10" t="s">
        <v>38</v>
      </c>
      <c r="F304" s="11">
        <v>3</v>
      </c>
      <c r="G304" s="12">
        <v>17.2</v>
      </c>
      <c r="H304" s="12">
        <v>21.24</v>
      </c>
      <c r="I304" s="12">
        <v>63.72</v>
      </c>
      <c r="J304" s="13">
        <v>3.1830224257567139E-5</v>
      </c>
    </row>
    <row r="305" spans="1:10" ht="51.95" customHeight="1" x14ac:dyDescent="0.2">
      <c r="A305" s="9" t="s">
        <v>798</v>
      </c>
      <c r="B305" s="11" t="s">
        <v>799</v>
      </c>
      <c r="C305" s="9" t="s">
        <v>30</v>
      </c>
      <c r="D305" s="9" t="s">
        <v>800</v>
      </c>
      <c r="E305" s="10" t="s">
        <v>38</v>
      </c>
      <c r="F305" s="11">
        <v>8</v>
      </c>
      <c r="G305" s="12">
        <v>10.63</v>
      </c>
      <c r="H305" s="12">
        <v>13.13</v>
      </c>
      <c r="I305" s="12">
        <v>105.04</v>
      </c>
      <c r="J305" s="13">
        <v>5.2470915819442123E-5</v>
      </c>
    </row>
    <row r="306" spans="1:10" ht="24" customHeight="1" x14ac:dyDescent="0.2">
      <c r="A306" s="9" t="s">
        <v>801</v>
      </c>
      <c r="B306" s="11" t="s">
        <v>802</v>
      </c>
      <c r="C306" s="9" t="s">
        <v>22</v>
      </c>
      <c r="D306" s="9" t="s">
        <v>803</v>
      </c>
      <c r="E306" s="10" t="s">
        <v>299</v>
      </c>
      <c r="F306" s="11">
        <v>1</v>
      </c>
      <c r="G306" s="12">
        <v>1421.35</v>
      </c>
      <c r="H306" s="12">
        <v>1755.93</v>
      </c>
      <c r="I306" s="12">
        <v>1755.93</v>
      </c>
      <c r="J306" s="13">
        <v>8.7714447081904993E-4</v>
      </c>
    </row>
    <row r="307" spans="1:10" ht="26.1" customHeight="1" x14ac:dyDescent="0.2">
      <c r="A307" s="9" t="s">
        <v>804</v>
      </c>
      <c r="B307" s="11" t="s">
        <v>805</v>
      </c>
      <c r="C307" s="9" t="s">
        <v>30</v>
      </c>
      <c r="D307" s="9" t="s">
        <v>806</v>
      </c>
      <c r="E307" s="10" t="s">
        <v>38</v>
      </c>
      <c r="F307" s="11">
        <v>1</v>
      </c>
      <c r="G307" s="12">
        <v>397.34</v>
      </c>
      <c r="H307" s="12">
        <v>490.87</v>
      </c>
      <c r="I307" s="12">
        <v>490.87</v>
      </c>
      <c r="J307" s="13">
        <v>2.4520562117564312E-4</v>
      </c>
    </row>
    <row r="308" spans="1:10" ht="24" customHeight="1" x14ac:dyDescent="0.2">
      <c r="A308" s="5" t="s">
        <v>807</v>
      </c>
      <c r="B308" s="5"/>
      <c r="C308" s="5"/>
      <c r="D308" s="5" t="s">
        <v>808</v>
      </c>
      <c r="E308" s="5"/>
      <c r="F308" s="6"/>
      <c r="G308" s="5"/>
      <c r="H308" s="5"/>
      <c r="I308" s="7">
        <v>9738.15</v>
      </c>
      <c r="J308" s="8">
        <v>4.8645244562747552E-3</v>
      </c>
    </row>
    <row r="309" spans="1:10" ht="39" customHeight="1" x14ac:dyDescent="0.2">
      <c r="A309" s="9" t="s">
        <v>809</v>
      </c>
      <c r="B309" s="11" t="s">
        <v>810</v>
      </c>
      <c r="C309" s="9" t="s">
        <v>30</v>
      </c>
      <c r="D309" s="9" t="s">
        <v>811</v>
      </c>
      <c r="E309" s="10" t="s">
        <v>42</v>
      </c>
      <c r="F309" s="11">
        <v>42</v>
      </c>
      <c r="G309" s="12">
        <v>31.49</v>
      </c>
      <c r="H309" s="12">
        <v>38.9</v>
      </c>
      <c r="I309" s="12">
        <v>1633.8</v>
      </c>
      <c r="J309" s="13">
        <v>8.1613654099204627E-4</v>
      </c>
    </row>
    <row r="310" spans="1:10" ht="39" customHeight="1" x14ac:dyDescent="0.2">
      <c r="A310" s="9" t="s">
        <v>812</v>
      </c>
      <c r="B310" s="11" t="s">
        <v>813</v>
      </c>
      <c r="C310" s="9" t="s">
        <v>30</v>
      </c>
      <c r="D310" s="9" t="s">
        <v>814</v>
      </c>
      <c r="E310" s="10" t="s">
        <v>42</v>
      </c>
      <c r="F310" s="11">
        <v>24</v>
      </c>
      <c r="G310" s="12">
        <v>64.94</v>
      </c>
      <c r="H310" s="12">
        <v>80.22</v>
      </c>
      <c r="I310" s="12">
        <v>1925.28</v>
      </c>
      <c r="J310" s="13">
        <v>9.6174033519474044E-4</v>
      </c>
    </row>
    <row r="311" spans="1:10" ht="39" customHeight="1" x14ac:dyDescent="0.2">
      <c r="A311" s="9" t="s">
        <v>815</v>
      </c>
      <c r="B311" s="11" t="s">
        <v>816</v>
      </c>
      <c r="C311" s="9" t="s">
        <v>30</v>
      </c>
      <c r="D311" s="9" t="s">
        <v>817</v>
      </c>
      <c r="E311" s="10" t="s">
        <v>38</v>
      </c>
      <c r="F311" s="11">
        <v>7</v>
      </c>
      <c r="G311" s="12">
        <v>44.76</v>
      </c>
      <c r="H311" s="12">
        <v>55.29</v>
      </c>
      <c r="I311" s="12">
        <v>387.03</v>
      </c>
      <c r="J311" s="13">
        <v>1.9333414460775595E-4</v>
      </c>
    </row>
    <row r="312" spans="1:10" ht="39" customHeight="1" x14ac:dyDescent="0.2">
      <c r="A312" s="9" t="s">
        <v>818</v>
      </c>
      <c r="B312" s="11" t="s">
        <v>819</v>
      </c>
      <c r="C312" s="9" t="s">
        <v>30</v>
      </c>
      <c r="D312" s="9" t="s">
        <v>820</v>
      </c>
      <c r="E312" s="10" t="s">
        <v>38</v>
      </c>
      <c r="F312" s="11">
        <v>21</v>
      </c>
      <c r="G312" s="12">
        <v>43.79</v>
      </c>
      <c r="H312" s="12">
        <v>54.09</v>
      </c>
      <c r="I312" s="12">
        <v>1135.8900000000001</v>
      </c>
      <c r="J312" s="13">
        <v>5.6741420954061416E-4</v>
      </c>
    </row>
    <row r="313" spans="1:10" ht="39" customHeight="1" x14ac:dyDescent="0.2">
      <c r="A313" s="9" t="s">
        <v>821</v>
      </c>
      <c r="B313" s="11" t="s">
        <v>822</v>
      </c>
      <c r="C313" s="9" t="s">
        <v>30</v>
      </c>
      <c r="D313" s="9" t="s">
        <v>823</v>
      </c>
      <c r="E313" s="10" t="s">
        <v>38</v>
      </c>
      <c r="F313" s="11">
        <v>20</v>
      </c>
      <c r="G313" s="12">
        <v>43.74</v>
      </c>
      <c r="H313" s="12">
        <v>54.03</v>
      </c>
      <c r="I313" s="12">
        <v>1080.5999999999999</v>
      </c>
      <c r="J313" s="13">
        <v>5.3979504602522045E-4</v>
      </c>
    </row>
    <row r="314" spans="1:10" ht="24" customHeight="1" x14ac:dyDescent="0.2">
      <c r="A314" s="9" t="s">
        <v>824</v>
      </c>
      <c r="B314" s="11" t="s">
        <v>825</v>
      </c>
      <c r="C314" s="9" t="s">
        <v>228</v>
      </c>
      <c r="D314" s="9" t="s">
        <v>826</v>
      </c>
      <c r="E314" s="10" t="s">
        <v>38</v>
      </c>
      <c r="F314" s="11">
        <v>6</v>
      </c>
      <c r="G314" s="12">
        <v>76.34</v>
      </c>
      <c r="H314" s="12">
        <v>94.31</v>
      </c>
      <c r="I314" s="12">
        <v>565.86</v>
      </c>
      <c r="J314" s="13">
        <v>2.8266557907073036E-4</v>
      </c>
    </row>
    <row r="315" spans="1:10" ht="26.1" customHeight="1" x14ac:dyDescent="0.2">
      <c r="A315" s="9" t="s">
        <v>827</v>
      </c>
      <c r="B315" s="11" t="s">
        <v>828</v>
      </c>
      <c r="C315" s="9" t="s">
        <v>30</v>
      </c>
      <c r="D315" s="9" t="s">
        <v>829</v>
      </c>
      <c r="E315" s="10" t="s">
        <v>42</v>
      </c>
      <c r="F315" s="11">
        <v>26</v>
      </c>
      <c r="G315" s="12">
        <v>29.84</v>
      </c>
      <c r="H315" s="12">
        <v>36.86</v>
      </c>
      <c r="I315" s="12">
        <v>958.36</v>
      </c>
      <c r="J315" s="13">
        <v>4.787321676001576E-4</v>
      </c>
    </row>
    <row r="316" spans="1:10" ht="65.099999999999994" customHeight="1" x14ac:dyDescent="0.2">
      <c r="A316" s="9" t="s">
        <v>830</v>
      </c>
      <c r="B316" s="11" t="s">
        <v>831</v>
      </c>
      <c r="C316" s="9" t="s">
        <v>22</v>
      </c>
      <c r="D316" s="9" t="s">
        <v>832</v>
      </c>
      <c r="E316" s="10" t="s">
        <v>299</v>
      </c>
      <c r="F316" s="11">
        <v>1</v>
      </c>
      <c r="G316" s="12">
        <v>937.8</v>
      </c>
      <c r="H316" s="12">
        <v>1158.55</v>
      </c>
      <c r="I316" s="12">
        <v>1158.55</v>
      </c>
      <c r="J316" s="13">
        <v>5.7873362074080989E-4</v>
      </c>
    </row>
    <row r="317" spans="1:10" ht="65.099999999999994" customHeight="1" x14ac:dyDescent="0.2">
      <c r="A317" s="9" t="s">
        <v>833</v>
      </c>
      <c r="B317" s="11" t="s">
        <v>834</v>
      </c>
      <c r="C317" s="9" t="s">
        <v>22</v>
      </c>
      <c r="D317" s="9" t="s">
        <v>835</v>
      </c>
      <c r="E317" s="10" t="s">
        <v>299</v>
      </c>
      <c r="F317" s="11">
        <v>1</v>
      </c>
      <c r="G317" s="12">
        <v>722.67</v>
      </c>
      <c r="H317" s="12">
        <v>892.78</v>
      </c>
      <c r="I317" s="12">
        <v>892.78</v>
      </c>
      <c r="J317" s="13">
        <v>4.4597281250268031E-4</v>
      </c>
    </row>
    <row r="318" spans="1:10" ht="24" customHeight="1" x14ac:dyDescent="0.2">
      <c r="A318" s="5" t="s">
        <v>836</v>
      </c>
      <c r="B318" s="5"/>
      <c r="C318" s="5"/>
      <c r="D318" s="5" t="s">
        <v>837</v>
      </c>
      <c r="E318" s="5"/>
      <c r="F318" s="6"/>
      <c r="G318" s="5"/>
      <c r="H318" s="5"/>
      <c r="I318" s="7">
        <v>4331.1899999999996</v>
      </c>
      <c r="J318" s="8">
        <v>2.1635710766185218E-3</v>
      </c>
    </row>
    <row r="319" spans="1:10" ht="39" customHeight="1" x14ac:dyDescent="0.2">
      <c r="A319" s="9" t="s">
        <v>838</v>
      </c>
      <c r="B319" s="11" t="s">
        <v>839</v>
      </c>
      <c r="C319" s="9" t="s">
        <v>30</v>
      </c>
      <c r="D319" s="9" t="s">
        <v>840</v>
      </c>
      <c r="E319" s="10" t="s">
        <v>42</v>
      </c>
      <c r="F319" s="11">
        <v>66</v>
      </c>
      <c r="G319" s="12">
        <v>18.559999999999999</v>
      </c>
      <c r="H319" s="12">
        <v>22.92</v>
      </c>
      <c r="I319" s="12">
        <v>1512.72</v>
      </c>
      <c r="J319" s="13">
        <v>7.5565312051015319E-4</v>
      </c>
    </row>
    <row r="320" spans="1:10" ht="39" customHeight="1" x14ac:dyDescent="0.2">
      <c r="A320" s="9" t="s">
        <v>841</v>
      </c>
      <c r="B320" s="11" t="s">
        <v>842</v>
      </c>
      <c r="C320" s="9" t="s">
        <v>30</v>
      </c>
      <c r="D320" s="9" t="s">
        <v>843</v>
      </c>
      <c r="E320" s="10" t="s">
        <v>42</v>
      </c>
      <c r="F320" s="11">
        <v>12</v>
      </c>
      <c r="G320" s="12">
        <v>25.24</v>
      </c>
      <c r="H320" s="12">
        <v>31.18</v>
      </c>
      <c r="I320" s="12">
        <v>374.16</v>
      </c>
      <c r="J320" s="13">
        <v>1.8690515863482924E-4</v>
      </c>
    </row>
    <row r="321" spans="1:10" ht="26.1" customHeight="1" x14ac:dyDescent="0.2">
      <c r="A321" s="9" t="s">
        <v>844</v>
      </c>
      <c r="B321" s="11" t="s">
        <v>605</v>
      </c>
      <c r="C321" s="9" t="s">
        <v>30</v>
      </c>
      <c r="D321" s="9" t="s">
        <v>606</v>
      </c>
      <c r="E321" s="10" t="s">
        <v>42</v>
      </c>
      <c r="F321" s="11">
        <v>30</v>
      </c>
      <c r="G321" s="12">
        <v>18.21</v>
      </c>
      <c r="H321" s="12">
        <v>22.49</v>
      </c>
      <c r="I321" s="12">
        <v>674.7</v>
      </c>
      <c r="J321" s="13">
        <v>3.3703471918676315E-4</v>
      </c>
    </row>
    <row r="322" spans="1:10" ht="39" customHeight="1" x14ac:dyDescent="0.2">
      <c r="A322" s="9" t="s">
        <v>845</v>
      </c>
      <c r="B322" s="11" t="s">
        <v>846</v>
      </c>
      <c r="C322" s="9" t="s">
        <v>30</v>
      </c>
      <c r="D322" s="9" t="s">
        <v>847</v>
      </c>
      <c r="E322" s="10" t="s">
        <v>38</v>
      </c>
      <c r="F322" s="11">
        <v>16</v>
      </c>
      <c r="G322" s="12">
        <v>7.87</v>
      </c>
      <c r="H322" s="12">
        <v>9.7200000000000006</v>
      </c>
      <c r="I322" s="12">
        <v>155.52000000000001</v>
      </c>
      <c r="J322" s="13">
        <v>7.7687327001519792E-5</v>
      </c>
    </row>
    <row r="323" spans="1:10" ht="39" customHeight="1" x14ac:dyDescent="0.2">
      <c r="A323" s="9" t="s">
        <v>848</v>
      </c>
      <c r="B323" s="11" t="s">
        <v>849</v>
      </c>
      <c r="C323" s="9" t="s">
        <v>30</v>
      </c>
      <c r="D323" s="9" t="s">
        <v>850</v>
      </c>
      <c r="E323" s="10" t="s">
        <v>38</v>
      </c>
      <c r="F323" s="11">
        <v>4</v>
      </c>
      <c r="G323" s="12">
        <v>14.27</v>
      </c>
      <c r="H323" s="12">
        <v>17.62</v>
      </c>
      <c r="I323" s="12">
        <v>70.48</v>
      </c>
      <c r="J323" s="13">
        <v>3.5207065374659947E-5</v>
      </c>
    </row>
    <row r="324" spans="1:10" ht="39" customHeight="1" x14ac:dyDescent="0.2">
      <c r="A324" s="9" t="s">
        <v>851</v>
      </c>
      <c r="B324" s="11" t="s">
        <v>852</v>
      </c>
      <c r="C324" s="9" t="s">
        <v>30</v>
      </c>
      <c r="D324" s="9" t="s">
        <v>853</v>
      </c>
      <c r="E324" s="10" t="s">
        <v>38</v>
      </c>
      <c r="F324" s="11">
        <v>2</v>
      </c>
      <c r="G324" s="12">
        <v>14.33</v>
      </c>
      <c r="H324" s="12">
        <v>17.7</v>
      </c>
      <c r="I324" s="12">
        <v>35.4</v>
      </c>
      <c r="J324" s="13">
        <v>1.7683457920870632E-5</v>
      </c>
    </row>
    <row r="325" spans="1:10" ht="39" customHeight="1" x14ac:dyDescent="0.2">
      <c r="A325" s="9" t="s">
        <v>854</v>
      </c>
      <c r="B325" s="11" t="s">
        <v>632</v>
      </c>
      <c r="C325" s="9" t="s">
        <v>30</v>
      </c>
      <c r="D325" s="9" t="s">
        <v>633</v>
      </c>
      <c r="E325" s="10" t="s">
        <v>38</v>
      </c>
      <c r="F325" s="11">
        <v>3</v>
      </c>
      <c r="G325" s="12">
        <v>11.39</v>
      </c>
      <c r="H325" s="12">
        <v>14.07</v>
      </c>
      <c r="I325" s="12">
        <v>42.21</v>
      </c>
      <c r="J325" s="13">
        <v>2.1085275673444896E-5</v>
      </c>
    </row>
    <row r="326" spans="1:10" ht="39" customHeight="1" x14ac:dyDescent="0.2">
      <c r="A326" s="9" t="s">
        <v>855</v>
      </c>
      <c r="B326" s="11" t="s">
        <v>856</v>
      </c>
      <c r="C326" s="9" t="s">
        <v>30</v>
      </c>
      <c r="D326" s="9" t="s">
        <v>857</v>
      </c>
      <c r="E326" s="10" t="s">
        <v>38</v>
      </c>
      <c r="F326" s="11">
        <v>6</v>
      </c>
      <c r="G326" s="12">
        <v>15.23</v>
      </c>
      <c r="H326" s="12">
        <v>18.809999999999999</v>
      </c>
      <c r="I326" s="12">
        <v>112.86</v>
      </c>
      <c r="J326" s="13">
        <v>5.6377261608741796E-5</v>
      </c>
    </row>
    <row r="327" spans="1:10" ht="26.1" customHeight="1" x14ac:dyDescent="0.2">
      <c r="A327" s="9" t="s">
        <v>858</v>
      </c>
      <c r="B327" s="11" t="s">
        <v>859</v>
      </c>
      <c r="C327" s="9" t="s">
        <v>424</v>
      </c>
      <c r="D327" s="9" t="s">
        <v>860</v>
      </c>
      <c r="E327" s="10" t="s">
        <v>426</v>
      </c>
      <c r="F327" s="11">
        <v>3</v>
      </c>
      <c r="G327" s="12">
        <v>22.43</v>
      </c>
      <c r="H327" s="12">
        <v>27.71</v>
      </c>
      <c r="I327" s="12">
        <v>83.13</v>
      </c>
      <c r="J327" s="13">
        <v>4.1526154151468237E-5</v>
      </c>
    </row>
    <row r="328" spans="1:10" ht="39" customHeight="1" x14ac:dyDescent="0.2">
      <c r="A328" s="9" t="s">
        <v>861</v>
      </c>
      <c r="B328" s="11" t="s">
        <v>862</v>
      </c>
      <c r="C328" s="9" t="s">
        <v>30</v>
      </c>
      <c r="D328" s="9" t="s">
        <v>863</v>
      </c>
      <c r="E328" s="10" t="s">
        <v>38</v>
      </c>
      <c r="F328" s="11">
        <v>2</v>
      </c>
      <c r="G328" s="12">
        <v>15.04</v>
      </c>
      <c r="H328" s="12">
        <v>18.579999999999998</v>
      </c>
      <c r="I328" s="12">
        <v>37.159999999999997</v>
      </c>
      <c r="J328" s="13">
        <v>1.8562635489817872E-5</v>
      </c>
    </row>
    <row r="329" spans="1:10" ht="26.1" customHeight="1" x14ac:dyDescent="0.2">
      <c r="A329" s="9" t="s">
        <v>864</v>
      </c>
      <c r="B329" s="11" t="s">
        <v>865</v>
      </c>
      <c r="C329" s="9" t="s">
        <v>30</v>
      </c>
      <c r="D329" s="9" t="s">
        <v>866</v>
      </c>
      <c r="E329" s="10" t="s">
        <v>38</v>
      </c>
      <c r="F329" s="11">
        <v>2</v>
      </c>
      <c r="G329" s="12">
        <v>20.93</v>
      </c>
      <c r="H329" s="12">
        <v>25.85</v>
      </c>
      <c r="I329" s="12">
        <v>51.7</v>
      </c>
      <c r="J329" s="13">
        <v>2.5825841087825189E-5</v>
      </c>
    </row>
    <row r="330" spans="1:10" ht="39" customHeight="1" x14ac:dyDescent="0.2">
      <c r="A330" s="9" t="s">
        <v>867</v>
      </c>
      <c r="B330" s="11" t="s">
        <v>868</v>
      </c>
      <c r="C330" s="9" t="s">
        <v>30</v>
      </c>
      <c r="D330" s="9" t="s">
        <v>869</v>
      </c>
      <c r="E330" s="10" t="s">
        <v>38</v>
      </c>
      <c r="F330" s="11">
        <v>2</v>
      </c>
      <c r="G330" s="12">
        <v>5.24</v>
      </c>
      <c r="H330" s="12">
        <v>6.47</v>
      </c>
      <c r="I330" s="12">
        <v>12.94</v>
      </c>
      <c r="J330" s="13">
        <v>6.4639532626007339E-6</v>
      </c>
    </row>
    <row r="331" spans="1:10" ht="39" customHeight="1" x14ac:dyDescent="0.2">
      <c r="A331" s="9" t="s">
        <v>870</v>
      </c>
      <c r="B331" s="11" t="s">
        <v>671</v>
      </c>
      <c r="C331" s="9" t="s">
        <v>30</v>
      </c>
      <c r="D331" s="9" t="s">
        <v>672</v>
      </c>
      <c r="E331" s="10" t="s">
        <v>38</v>
      </c>
      <c r="F331" s="11">
        <v>16</v>
      </c>
      <c r="G331" s="12">
        <v>7.78</v>
      </c>
      <c r="H331" s="12">
        <v>9.61</v>
      </c>
      <c r="I331" s="12">
        <v>153.76</v>
      </c>
      <c r="J331" s="13">
        <v>7.6808149432572558E-5</v>
      </c>
    </row>
    <row r="332" spans="1:10" ht="26.1" customHeight="1" x14ac:dyDescent="0.2">
      <c r="A332" s="9" t="s">
        <v>871</v>
      </c>
      <c r="B332" s="11" t="s">
        <v>872</v>
      </c>
      <c r="C332" s="9" t="s">
        <v>228</v>
      </c>
      <c r="D332" s="9" t="s">
        <v>873</v>
      </c>
      <c r="E332" s="10" t="s">
        <v>38</v>
      </c>
      <c r="F332" s="11">
        <v>15</v>
      </c>
      <c r="G332" s="12">
        <v>54.75</v>
      </c>
      <c r="H332" s="12">
        <v>67.63</v>
      </c>
      <c r="I332" s="12">
        <v>1014.45</v>
      </c>
      <c r="J332" s="13">
        <v>5.0675095728325455E-4</v>
      </c>
    </row>
    <row r="333" spans="1:10" ht="24" customHeight="1" x14ac:dyDescent="0.2">
      <c r="A333" s="5" t="s">
        <v>874</v>
      </c>
      <c r="B333" s="5"/>
      <c r="C333" s="5"/>
      <c r="D333" s="5" t="s">
        <v>875</v>
      </c>
      <c r="E333" s="5"/>
      <c r="F333" s="6"/>
      <c r="G333" s="5"/>
      <c r="H333" s="5"/>
      <c r="I333" s="7">
        <v>2767.41</v>
      </c>
      <c r="J333" s="8">
        <v>1.382411815954706E-3</v>
      </c>
    </row>
    <row r="334" spans="1:10" ht="26.1" customHeight="1" x14ac:dyDescent="0.2">
      <c r="A334" s="9" t="s">
        <v>876</v>
      </c>
      <c r="B334" s="11" t="s">
        <v>877</v>
      </c>
      <c r="C334" s="9" t="s">
        <v>30</v>
      </c>
      <c r="D334" s="9" t="s">
        <v>878</v>
      </c>
      <c r="E334" s="10" t="s">
        <v>38</v>
      </c>
      <c r="F334" s="11">
        <v>2</v>
      </c>
      <c r="G334" s="12">
        <v>47.5</v>
      </c>
      <c r="H334" s="12">
        <v>58.68</v>
      </c>
      <c r="I334" s="12">
        <v>117.36</v>
      </c>
      <c r="J334" s="13">
        <v>5.8625158802072805E-5</v>
      </c>
    </row>
    <row r="335" spans="1:10" ht="26.1" customHeight="1" x14ac:dyDescent="0.2">
      <c r="A335" s="9" t="s">
        <v>879</v>
      </c>
      <c r="B335" s="11" t="s">
        <v>880</v>
      </c>
      <c r="C335" s="9" t="s">
        <v>30</v>
      </c>
      <c r="D335" s="9" t="s">
        <v>881</v>
      </c>
      <c r="E335" s="10" t="s">
        <v>38</v>
      </c>
      <c r="F335" s="11">
        <v>2</v>
      </c>
      <c r="G335" s="12">
        <v>66.599999999999994</v>
      </c>
      <c r="H335" s="12">
        <v>82.27</v>
      </c>
      <c r="I335" s="12">
        <v>164.54</v>
      </c>
      <c r="J335" s="13">
        <v>8.2193112042374406E-5</v>
      </c>
    </row>
    <row r="336" spans="1:10" ht="39" customHeight="1" x14ac:dyDescent="0.2">
      <c r="A336" s="9" t="s">
        <v>882</v>
      </c>
      <c r="B336" s="11" t="s">
        <v>883</v>
      </c>
      <c r="C336" s="9" t="s">
        <v>30</v>
      </c>
      <c r="D336" s="9" t="s">
        <v>884</v>
      </c>
      <c r="E336" s="10" t="s">
        <v>38</v>
      </c>
      <c r="F336" s="11">
        <v>18</v>
      </c>
      <c r="G336" s="12">
        <v>89.9</v>
      </c>
      <c r="H336" s="12">
        <v>111.06</v>
      </c>
      <c r="I336" s="12">
        <v>1999.08</v>
      </c>
      <c r="J336" s="13">
        <v>9.9860584916536895E-4</v>
      </c>
    </row>
    <row r="337" spans="1:10" ht="39" customHeight="1" x14ac:dyDescent="0.2">
      <c r="A337" s="9" t="s">
        <v>885</v>
      </c>
      <c r="B337" s="11" t="s">
        <v>886</v>
      </c>
      <c r="C337" s="9" t="s">
        <v>30</v>
      </c>
      <c r="D337" s="9" t="s">
        <v>887</v>
      </c>
      <c r="E337" s="10" t="s">
        <v>38</v>
      </c>
      <c r="F337" s="11">
        <v>1</v>
      </c>
      <c r="G337" s="12">
        <v>85.46</v>
      </c>
      <c r="H337" s="12">
        <v>105.57</v>
      </c>
      <c r="I337" s="12">
        <v>105.57</v>
      </c>
      <c r="J337" s="13">
        <v>5.2735668155545556E-5</v>
      </c>
    </row>
    <row r="338" spans="1:10" ht="39" customHeight="1" x14ac:dyDescent="0.2">
      <c r="A338" s="9" t="s">
        <v>888</v>
      </c>
      <c r="B338" s="11" t="s">
        <v>889</v>
      </c>
      <c r="C338" s="9" t="s">
        <v>30</v>
      </c>
      <c r="D338" s="9" t="s">
        <v>890</v>
      </c>
      <c r="E338" s="10" t="s">
        <v>38</v>
      </c>
      <c r="F338" s="11">
        <v>1</v>
      </c>
      <c r="G338" s="12">
        <v>276.13</v>
      </c>
      <c r="H338" s="12">
        <v>341.13</v>
      </c>
      <c r="I338" s="12">
        <v>341.13</v>
      </c>
      <c r="J338" s="13">
        <v>1.7040559323577961E-4</v>
      </c>
    </row>
    <row r="339" spans="1:10" ht="26.1" customHeight="1" x14ac:dyDescent="0.2">
      <c r="A339" s="9" t="s">
        <v>891</v>
      </c>
      <c r="B339" s="11" t="s">
        <v>892</v>
      </c>
      <c r="C339" s="9" t="s">
        <v>424</v>
      </c>
      <c r="D339" s="9" t="s">
        <v>893</v>
      </c>
      <c r="E339" s="10" t="s">
        <v>426</v>
      </c>
      <c r="F339" s="11">
        <v>1</v>
      </c>
      <c r="G339" s="12">
        <v>32.159999999999997</v>
      </c>
      <c r="H339" s="12">
        <v>39.729999999999997</v>
      </c>
      <c r="I339" s="12">
        <v>39.729999999999997</v>
      </c>
      <c r="J339" s="13">
        <v>1.9846434553564695E-5</v>
      </c>
    </row>
    <row r="340" spans="1:10" ht="24" customHeight="1" x14ac:dyDescent="0.2">
      <c r="A340" s="5" t="s">
        <v>894</v>
      </c>
      <c r="B340" s="5"/>
      <c r="C340" s="5"/>
      <c r="D340" s="5" t="s">
        <v>895</v>
      </c>
      <c r="E340" s="5"/>
      <c r="F340" s="6"/>
      <c r="G340" s="5"/>
      <c r="H340" s="5"/>
      <c r="I340" s="7">
        <v>40305.83</v>
      </c>
      <c r="J340" s="8">
        <v>2.0134080473750426E-2</v>
      </c>
    </row>
    <row r="341" spans="1:10" ht="65.099999999999994" customHeight="1" x14ac:dyDescent="0.2">
      <c r="A341" s="9" t="s">
        <v>896</v>
      </c>
      <c r="B341" s="11" t="s">
        <v>897</v>
      </c>
      <c r="C341" s="9" t="s">
        <v>22</v>
      </c>
      <c r="D341" s="9" t="s">
        <v>898</v>
      </c>
      <c r="E341" s="10" t="s">
        <v>299</v>
      </c>
      <c r="F341" s="11">
        <v>1</v>
      </c>
      <c r="G341" s="12">
        <v>2893.97</v>
      </c>
      <c r="H341" s="12">
        <v>3575.21</v>
      </c>
      <c r="I341" s="12">
        <v>3575.21</v>
      </c>
      <c r="J341" s="13">
        <v>1.7859343387931043E-3</v>
      </c>
    </row>
    <row r="342" spans="1:10" ht="65.099999999999994" customHeight="1" x14ac:dyDescent="0.2">
      <c r="A342" s="9" t="s">
        <v>899</v>
      </c>
      <c r="B342" s="11" t="s">
        <v>900</v>
      </c>
      <c r="C342" s="9" t="s">
        <v>22</v>
      </c>
      <c r="D342" s="9" t="s">
        <v>901</v>
      </c>
      <c r="E342" s="10" t="s">
        <v>299</v>
      </c>
      <c r="F342" s="11">
        <v>1</v>
      </c>
      <c r="G342" s="12">
        <v>1679.43</v>
      </c>
      <c r="H342" s="12">
        <v>2074.7600000000002</v>
      </c>
      <c r="I342" s="12">
        <v>2074.7600000000002</v>
      </c>
      <c r="J342" s="13">
        <v>1.0364104846301004E-3</v>
      </c>
    </row>
    <row r="343" spans="1:10" ht="65.099999999999994" customHeight="1" x14ac:dyDescent="0.2">
      <c r="A343" s="9" t="s">
        <v>902</v>
      </c>
      <c r="B343" s="11" t="s">
        <v>903</v>
      </c>
      <c r="C343" s="9" t="s">
        <v>22</v>
      </c>
      <c r="D343" s="9" t="s">
        <v>904</v>
      </c>
      <c r="E343" s="10" t="s">
        <v>299</v>
      </c>
      <c r="F343" s="11">
        <v>3</v>
      </c>
      <c r="G343" s="12">
        <v>2239.9899999999998</v>
      </c>
      <c r="H343" s="12">
        <v>2767.28</v>
      </c>
      <c r="I343" s="12">
        <v>8301.84</v>
      </c>
      <c r="J343" s="13">
        <v>4.1470406301073633E-3</v>
      </c>
    </row>
    <row r="344" spans="1:10" ht="65.099999999999994" customHeight="1" x14ac:dyDescent="0.2">
      <c r="A344" s="9" t="s">
        <v>905</v>
      </c>
      <c r="B344" s="11" t="s">
        <v>906</v>
      </c>
      <c r="C344" s="9" t="s">
        <v>22</v>
      </c>
      <c r="D344" s="9" t="s">
        <v>907</v>
      </c>
      <c r="E344" s="10" t="s">
        <v>299</v>
      </c>
      <c r="F344" s="11">
        <v>1</v>
      </c>
      <c r="G344" s="12">
        <v>2426.84</v>
      </c>
      <c r="H344" s="12">
        <v>2998.11</v>
      </c>
      <c r="I344" s="12">
        <v>2998.11</v>
      </c>
      <c r="J344" s="13">
        <v>1.4976540120661427E-3</v>
      </c>
    </row>
    <row r="345" spans="1:10" ht="65.099999999999994" customHeight="1" x14ac:dyDescent="0.2">
      <c r="A345" s="9" t="s">
        <v>908</v>
      </c>
      <c r="B345" s="11" t="s">
        <v>909</v>
      </c>
      <c r="C345" s="9" t="s">
        <v>22</v>
      </c>
      <c r="D345" s="9" t="s">
        <v>910</v>
      </c>
      <c r="E345" s="10" t="s">
        <v>299</v>
      </c>
      <c r="F345" s="11">
        <v>1</v>
      </c>
      <c r="G345" s="12">
        <v>2099.85</v>
      </c>
      <c r="H345" s="12">
        <v>2594.15</v>
      </c>
      <c r="I345" s="12">
        <v>2594.15</v>
      </c>
      <c r="J345" s="13">
        <v>1.2958627786843657E-3</v>
      </c>
    </row>
    <row r="346" spans="1:10" ht="65.099999999999994" customHeight="1" x14ac:dyDescent="0.2">
      <c r="A346" s="9" t="s">
        <v>911</v>
      </c>
      <c r="B346" s="11" t="s">
        <v>912</v>
      </c>
      <c r="C346" s="9" t="s">
        <v>22</v>
      </c>
      <c r="D346" s="9" t="s">
        <v>913</v>
      </c>
      <c r="E346" s="10" t="s">
        <v>299</v>
      </c>
      <c r="F346" s="11">
        <v>1</v>
      </c>
      <c r="G346" s="12">
        <v>1259.01</v>
      </c>
      <c r="H346" s="12">
        <v>1555.38</v>
      </c>
      <c r="I346" s="12">
        <v>1555.38</v>
      </c>
      <c r="J346" s="13">
        <v>7.7696318590293116E-4</v>
      </c>
    </row>
    <row r="347" spans="1:10" ht="65.099999999999994" customHeight="1" x14ac:dyDescent="0.2">
      <c r="A347" s="9" t="s">
        <v>914</v>
      </c>
      <c r="B347" s="11" t="s">
        <v>915</v>
      </c>
      <c r="C347" s="9" t="s">
        <v>22</v>
      </c>
      <c r="D347" s="9" t="s">
        <v>916</v>
      </c>
      <c r="E347" s="10" t="s">
        <v>299</v>
      </c>
      <c r="F347" s="11">
        <v>1</v>
      </c>
      <c r="G347" s="12">
        <v>1909.33</v>
      </c>
      <c r="H347" s="12">
        <v>2358.7800000000002</v>
      </c>
      <c r="I347" s="12">
        <v>2358.7800000000002</v>
      </c>
      <c r="J347" s="13">
        <v>1.1782877648189613E-3</v>
      </c>
    </row>
    <row r="348" spans="1:10" ht="65.099999999999994" customHeight="1" x14ac:dyDescent="0.2">
      <c r="A348" s="9" t="s">
        <v>917</v>
      </c>
      <c r="B348" s="11" t="s">
        <v>918</v>
      </c>
      <c r="C348" s="9" t="s">
        <v>22</v>
      </c>
      <c r="D348" s="9" t="s">
        <v>919</v>
      </c>
      <c r="E348" s="10" t="s">
        <v>299</v>
      </c>
      <c r="F348" s="11">
        <v>1</v>
      </c>
      <c r="G348" s="12">
        <v>4738.99</v>
      </c>
      <c r="H348" s="12">
        <v>5854.54</v>
      </c>
      <c r="I348" s="12">
        <v>5854.54</v>
      </c>
      <c r="J348" s="13">
        <v>2.9245342298320326E-3</v>
      </c>
    </row>
    <row r="349" spans="1:10" ht="78" customHeight="1" x14ac:dyDescent="0.2">
      <c r="A349" s="9" t="s">
        <v>920</v>
      </c>
      <c r="B349" s="11" t="s">
        <v>921</v>
      </c>
      <c r="C349" s="9" t="s">
        <v>22</v>
      </c>
      <c r="D349" s="9" t="s">
        <v>922</v>
      </c>
      <c r="E349" s="10" t="s">
        <v>299</v>
      </c>
      <c r="F349" s="11">
        <v>1</v>
      </c>
      <c r="G349" s="12">
        <v>5458.61</v>
      </c>
      <c r="H349" s="12">
        <v>6743.56</v>
      </c>
      <c r="I349" s="12">
        <v>6743.56</v>
      </c>
      <c r="J349" s="13">
        <v>3.3686287993465072E-3</v>
      </c>
    </row>
    <row r="350" spans="1:10" ht="39" customHeight="1" x14ac:dyDescent="0.2">
      <c r="A350" s="9" t="s">
        <v>923</v>
      </c>
      <c r="B350" s="11" t="s">
        <v>924</v>
      </c>
      <c r="C350" s="9" t="s">
        <v>22</v>
      </c>
      <c r="D350" s="9" t="s">
        <v>925</v>
      </c>
      <c r="E350" s="10" t="s">
        <v>299</v>
      </c>
      <c r="F350" s="11">
        <v>1</v>
      </c>
      <c r="G350" s="12">
        <v>1564.56</v>
      </c>
      <c r="H350" s="12">
        <v>1932.85</v>
      </c>
      <c r="I350" s="12">
        <v>1932.85</v>
      </c>
      <c r="J350" s="13">
        <v>9.6552179780663282E-4</v>
      </c>
    </row>
    <row r="351" spans="1:10" ht="39" customHeight="1" x14ac:dyDescent="0.2">
      <c r="A351" s="9" t="s">
        <v>926</v>
      </c>
      <c r="B351" s="11" t="s">
        <v>927</v>
      </c>
      <c r="C351" s="9" t="s">
        <v>22</v>
      </c>
      <c r="D351" s="9" t="s">
        <v>928</v>
      </c>
      <c r="E351" s="10" t="s">
        <v>299</v>
      </c>
      <c r="F351" s="11">
        <v>1</v>
      </c>
      <c r="G351" s="12">
        <v>1049.95</v>
      </c>
      <c r="H351" s="12">
        <v>1297.0999999999999</v>
      </c>
      <c r="I351" s="12">
        <v>1297.0999999999999</v>
      </c>
      <c r="J351" s="13">
        <v>6.4794387765992369E-4</v>
      </c>
    </row>
    <row r="352" spans="1:10" ht="26.1" customHeight="1" x14ac:dyDescent="0.2">
      <c r="A352" s="9" t="s">
        <v>929</v>
      </c>
      <c r="B352" s="11" t="s">
        <v>930</v>
      </c>
      <c r="C352" s="9" t="s">
        <v>22</v>
      </c>
      <c r="D352" s="9" t="s">
        <v>931</v>
      </c>
      <c r="E352" s="10" t="s">
        <v>299</v>
      </c>
      <c r="F352" s="11">
        <v>1</v>
      </c>
      <c r="G352" s="12">
        <v>825.28</v>
      </c>
      <c r="H352" s="12">
        <v>1019.55</v>
      </c>
      <c r="I352" s="12">
        <v>1019.55</v>
      </c>
      <c r="J352" s="13">
        <v>5.0929857410236302E-4</v>
      </c>
    </row>
    <row r="353" spans="1:10" ht="24" customHeight="1" x14ac:dyDescent="0.2">
      <c r="A353" s="5" t="s">
        <v>932</v>
      </c>
      <c r="B353" s="5"/>
      <c r="C353" s="5"/>
      <c r="D353" s="5" t="s">
        <v>933</v>
      </c>
      <c r="E353" s="5"/>
      <c r="F353" s="6"/>
      <c r="G353" s="5"/>
      <c r="H353" s="5"/>
      <c r="I353" s="7">
        <v>21542.48</v>
      </c>
      <c r="J353" s="8">
        <v>1.0761173406530994E-2</v>
      </c>
    </row>
    <row r="354" spans="1:10" ht="51.95" customHeight="1" x14ac:dyDescent="0.2">
      <c r="A354" s="9" t="s">
        <v>934</v>
      </c>
      <c r="B354" s="11" t="s">
        <v>935</v>
      </c>
      <c r="C354" s="9" t="s">
        <v>30</v>
      </c>
      <c r="D354" s="9" t="s">
        <v>936</v>
      </c>
      <c r="E354" s="10" t="s">
        <v>38</v>
      </c>
      <c r="F354" s="11">
        <v>3</v>
      </c>
      <c r="G354" s="12">
        <v>211.66</v>
      </c>
      <c r="H354" s="12">
        <v>261.48</v>
      </c>
      <c r="I354" s="12">
        <v>784.44</v>
      </c>
      <c r="J354" s="13">
        <v>3.9185343874146211E-4</v>
      </c>
    </row>
    <row r="355" spans="1:10" ht="39" customHeight="1" x14ac:dyDescent="0.2">
      <c r="A355" s="9" t="s">
        <v>937</v>
      </c>
      <c r="B355" s="11" t="s">
        <v>938</v>
      </c>
      <c r="C355" s="9" t="s">
        <v>30</v>
      </c>
      <c r="D355" s="9" t="s">
        <v>939</v>
      </c>
      <c r="E355" s="10" t="s">
        <v>38</v>
      </c>
      <c r="F355" s="11">
        <v>14</v>
      </c>
      <c r="G355" s="12">
        <v>122.45</v>
      </c>
      <c r="H355" s="12">
        <v>151.27000000000001</v>
      </c>
      <c r="I355" s="12">
        <v>2117.7800000000002</v>
      </c>
      <c r="J355" s="13">
        <v>1.0579003817983447E-3</v>
      </c>
    </row>
    <row r="356" spans="1:10" ht="39" customHeight="1" x14ac:dyDescent="0.2">
      <c r="A356" s="9" t="s">
        <v>940</v>
      </c>
      <c r="B356" s="11" t="s">
        <v>941</v>
      </c>
      <c r="C356" s="9" t="s">
        <v>30</v>
      </c>
      <c r="D356" s="9" t="s">
        <v>942</v>
      </c>
      <c r="E356" s="10" t="s">
        <v>38</v>
      </c>
      <c r="F356" s="11">
        <v>18</v>
      </c>
      <c r="G356" s="12">
        <v>61.6</v>
      </c>
      <c r="H356" s="12">
        <v>76.099999999999994</v>
      </c>
      <c r="I356" s="12">
        <v>1369.8</v>
      </c>
      <c r="J356" s="13">
        <v>6.8425990564996019E-4</v>
      </c>
    </row>
    <row r="357" spans="1:10" ht="24" customHeight="1" x14ac:dyDescent="0.2">
      <c r="A357" s="9" t="s">
        <v>943</v>
      </c>
      <c r="B357" s="11" t="s">
        <v>944</v>
      </c>
      <c r="C357" s="9" t="s">
        <v>424</v>
      </c>
      <c r="D357" s="9" t="s">
        <v>945</v>
      </c>
      <c r="E357" s="10" t="s">
        <v>426</v>
      </c>
      <c r="F357" s="11">
        <v>18</v>
      </c>
      <c r="G357" s="12">
        <v>46.88</v>
      </c>
      <c r="H357" s="12">
        <v>57.91</v>
      </c>
      <c r="I357" s="12">
        <v>1042.3800000000001</v>
      </c>
      <c r="J357" s="13">
        <v>5.2070290586319571E-4</v>
      </c>
    </row>
    <row r="358" spans="1:10" ht="26.1" customHeight="1" x14ac:dyDescent="0.2">
      <c r="A358" s="9" t="s">
        <v>946</v>
      </c>
      <c r="B358" s="11" t="s">
        <v>947</v>
      </c>
      <c r="C358" s="9" t="s">
        <v>424</v>
      </c>
      <c r="D358" s="9" t="s">
        <v>948</v>
      </c>
      <c r="E358" s="10" t="s">
        <v>426</v>
      </c>
      <c r="F358" s="11">
        <v>4</v>
      </c>
      <c r="G358" s="12">
        <v>163.26</v>
      </c>
      <c r="H358" s="12">
        <v>201.69</v>
      </c>
      <c r="I358" s="12">
        <v>806.76</v>
      </c>
      <c r="J358" s="13">
        <v>4.0300300882038391E-4</v>
      </c>
    </row>
    <row r="359" spans="1:10" ht="26.1" customHeight="1" x14ac:dyDescent="0.2">
      <c r="A359" s="9" t="s">
        <v>949</v>
      </c>
      <c r="B359" s="11" t="s">
        <v>950</v>
      </c>
      <c r="C359" s="9" t="s">
        <v>424</v>
      </c>
      <c r="D359" s="9" t="s">
        <v>951</v>
      </c>
      <c r="E359" s="10" t="s">
        <v>426</v>
      </c>
      <c r="F359" s="11">
        <v>7</v>
      </c>
      <c r="G359" s="12">
        <v>388.88</v>
      </c>
      <c r="H359" s="12">
        <v>480.42</v>
      </c>
      <c r="I359" s="12">
        <v>3362.94</v>
      </c>
      <c r="J359" s="13">
        <v>1.6798985305201324E-3</v>
      </c>
    </row>
    <row r="360" spans="1:10" ht="26.1" customHeight="1" x14ac:dyDescent="0.2">
      <c r="A360" s="9" t="s">
        <v>952</v>
      </c>
      <c r="B360" s="11" t="s">
        <v>953</v>
      </c>
      <c r="C360" s="9" t="s">
        <v>30</v>
      </c>
      <c r="D360" s="9" t="s">
        <v>954</v>
      </c>
      <c r="E360" s="10" t="s">
        <v>38</v>
      </c>
      <c r="F360" s="11">
        <v>1</v>
      </c>
      <c r="G360" s="12">
        <v>86.57</v>
      </c>
      <c r="H360" s="12">
        <v>106.94</v>
      </c>
      <c r="I360" s="12">
        <v>106.94</v>
      </c>
      <c r="J360" s="13">
        <v>5.342002796773744E-5</v>
      </c>
    </row>
    <row r="361" spans="1:10" ht="51.95" customHeight="1" x14ac:dyDescent="0.2">
      <c r="A361" s="9" t="s">
        <v>955</v>
      </c>
      <c r="B361" s="11" t="s">
        <v>956</v>
      </c>
      <c r="C361" s="9" t="s">
        <v>30</v>
      </c>
      <c r="D361" s="9" t="s">
        <v>957</v>
      </c>
      <c r="E361" s="10" t="s">
        <v>38</v>
      </c>
      <c r="F361" s="11">
        <v>1</v>
      </c>
      <c r="G361" s="12">
        <v>484.18</v>
      </c>
      <c r="H361" s="12">
        <v>598.15</v>
      </c>
      <c r="I361" s="12">
        <v>598.15</v>
      </c>
      <c r="J361" s="13">
        <v>2.9879549026465448E-4</v>
      </c>
    </row>
    <row r="362" spans="1:10" ht="26.1" customHeight="1" x14ac:dyDescent="0.2">
      <c r="A362" s="9" t="s">
        <v>958</v>
      </c>
      <c r="B362" s="11" t="s">
        <v>959</v>
      </c>
      <c r="C362" s="9" t="s">
        <v>30</v>
      </c>
      <c r="D362" s="9" t="s">
        <v>960</v>
      </c>
      <c r="E362" s="10" t="s">
        <v>38</v>
      </c>
      <c r="F362" s="11">
        <v>4</v>
      </c>
      <c r="G362" s="12">
        <v>45.58</v>
      </c>
      <c r="H362" s="12">
        <v>56.3</v>
      </c>
      <c r="I362" s="12">
        <v>225.2</v>
      </c>
      <c r="J362" s="13">
        <v>1.1249476620847645E-4</v>
      </c>
    </row>
    <row r="363" spans="1:10" ht="26.1" customHeight="1" x14ac:dyDescent="0.2">
      <c r="A363" s="9" t="s">
        <v>961</v>
      </c>
      <c r="B363" s="11" t="s">
        <v>962</v>
      </c>
      <c r="C363" s="9" t="s">
        <v>30</v>
      </c>
      <c r="D363" s="9" t="s">
        <v>963</v>
      </c>
      <c r="E363" s="10" t="s">
        <v>38</v>
      </c>
      <c r="F363" s="11">
        <v>4</v>
      </c>
      <c r="G363" s="12">
        <v>49.55</v>
      </c>
      <c r="H363" s="12">
        <v>61.21</v>
      </c>
      <c r="I363" s="12">
        <v>244.84</v>
      </c>
      <c r="J363" s="13">
        <v>1.2230558862559224E-4</v>
      </c>
    </row>
    <row r="364" spans="1:10" ht="65.099999999999994" customHeight="1" x14ac:dyDescent="0.2">
      <c r="A364" s="9" t="s">
        <v>964</v>
      </c>
      <c r="B364" s="11" t="s">
        <v>965</v>
      </c>
      <c r="C364" s="9" t="s">
        <v>30</v>
      </c>
      <c r="D364" s="9" t="s">
        <v>966</v>
      </c>
      <c r="E364" s="10" t="s">
        <v>38</v>
      </c>
      <c r="F364" s="11">
        <v>3</v>
      </c>
      <c r="G364" s="12">
        <v>248.08</v>
      </c>
      <c r="H364" s="12">
        <v>306.47000000000003</v>
      </c>
      <c r="I364" s="12">
        <v>919.41</v>
      </c>
      <c r="J364" s="13">
        <v>4.5927536856010359E-4</v>
      </c>
    </row>
    <row r="365" spans="1:10" ht="26.1" customHeight="1" x14ac:dyDescent="0.2">
      <c r="A365" s="9" t="s">
        <v>967</v>
      </c>
      <c r="B365" s="11" t="s">
        <v>968</v>
      </c>
      <c r="C365" s="9" t="s">
        <v>424</v>
      </c>
      <c r="D365" s="9" t="s">
        <v>969</v>
      </c>
      <c r="E365" s="10" t="s">
        <v>426</v>
      </c>
      <c r="F365" s="11">
        <v>6</v>
      </c>
      <c r="G365" s="12">
        <v>114.04</v>
      </c>
      <c r="H365" s="12">
        <v>140.88</v>
      </c>
      <c r="I365" s="12">
        <v>845.28</v>
      </c>
      <c r="J365" s="13">
        <v>4.2224500879529741E-4</v>
      </c>
    </row>
    <row r="366" spans="1:10" ht="39" customHeight="1" x14ac:dyDescent="0.2">
      <c r="A366" s="9" t="s">
        <v>970</v>
      </c>
      <c r="B366" s="11" t="s">
        <v>971</v>
      </c>
      <c r="C366" s="9" t="s">
        <v>30</v>
      </c>
      <c r="D366" s="9" t="s">
        <v>972</v>
      </c>
      <c r="E366" s="10" t="s">
        <v>38</v>
      </c>
      <c r="F366" s="11">
        <v>3</v>
      </c>
      <c r="G366" s="12">
        <v>349.9</v>
      </c>
      <c r="H366" s="12">
        <v>432.26</v>
      </c>
      <c r="I366" s="12">
        <v>1296.78</v>
      </c>
      <c r="J366" s="13">
        <v>6.4778402719284237E-4</v>
      </c>
    </row>
    <row r="367" spans="1:10" ht="39" customHeight="1" x14ac:dyDescent="0.2">
      <c r="A367" s="9" t="s">
        <v>973</v>
      </c>
      <c r="B367" s="11" t="s">
        <v>974</v>
      </c>
      <c r="C367" s="9" t="s">
        <v>30</v>
      </c>
      <c r="D367" s="9" t="s">
        <v>975</v>
      </c>
      <c r="E367" s="10" t="s">
        <v>38</v>
      </c>
      <c r="F367" s="11">
        <v>6</v>
      </c>
      <c r="G367" s="12">
        <v>396.33</v>
      </c>
      <c r="H367" s="12">
        <v>489.62</v>
      </c>
      <c r="I367" s="12">
        <v>2937.72</v>
      </c>
      <c r="J367" s="13">
        <v>1.4674872317316406E-3</v>
      </c>
    </row>
    <row r="368" spans="1:10" ht="39" customHeight="1" x14ac:dyDescent="0.2">
      <c r="A368" s="9" t="s">
        <v>976</v>
      </c>
      <c r="B368" s="11" t="s">
        <v>977</v>
      </c>
      <c r="C368" s="9" t="s">
        <v>30</v>
      </c>
      <c r="D368" s="9" t="s">
        <v>978</v>
      </c>
      <c r="E368" s="10" t="s">
        <v>38</v>
      </c>
      <c r="F368" s="11">
        <v>3</v>
      </c>
      <c r="G368" s="12">
        <v>647.55999999999995</v>
      </c>
      <c r="H368" s="12">
        <v>799.99</v>
      </c>
      <c r="I368" s="12">
        <v>2399.9699999999998</v>
      </c>
      <c r="J368" s="13">
        <v>1.1988635171285844E-3</v>
      </c>
    </row>
    <row r="369" spans="1:10" ht="26.1" customHeight="1" x14ac:dyDescent="0.2">
      <c r="A369" s="9" t="s">
        <v>979</v>
      </c>
      <c r="B369" s="11" t="s">
        <v>980</v>
      </c>
      <c r="C369" s="9" t="s">
        <v>228</v>
      </c>
      <c r="D369" s="9" t="s">
        <v>981</v>
      </c>
      <c r="E369" s="10" t="s">
        <v>38</v>
      </c>
      <c r="F369" s="11">
        <v>1</v>
      </c>
      <c r="G369" s="12">
        <v>286.82</v>
      </c>
      <c r="H369" s="12">
        <v>354.33</v>
      </c>
      <c r="I369" s="12">
        <v>354.33</v>
      </c>
      <c r="J369" s="13">
        <v>1.7699942500288394E-4</v>
      </c>
    </row>
    <row r="370" spans="1:10" ht="39" customHeight="1" x14ac:dyDescent="0.2">
      <c r="A370" s="9" t="s">
        <v>982</v>
      </c>
      <c r="B370" s="11" t="s">
        <v>889</v>
      </c>
      <c r="C370" s="9" t="s">
        <v>30</v>
      </c>
      <c r="D370" s="9" t="s">
        <v>890</v>
      </c>
      <c r="E370" s="10" t="s">
        <v>38</v>
      </c>
      <c r="F370" s="11">
        <v>1</v>
      </c>
      <c r="G370" s="12">
        <v>276.13</v>
      </c>
      <c r="H370" s="12">
        <v>341.13</v>
      </c>
      <c r="I370" s="12">
        <v>341.13</v>
      </c>
      <c r="J370" s="13">
        <v>1.7040559323577961E-4</v>
      </c>
    </row>
    <row r="371" spans="1:10" ht="26.1" customHeight="1" x14ac:dyDescent="0.2">
      <c r="A371" s="9" t="s">
        <v>983</v>
      </c>
      <c r="B371" s="11" t="s">
        <v>984</v>
      </c>
      <c r="C371" s="9" t="s">
        <v>30</v>
      </c>
      <c r="D371" s="9" t="s">
        <v>985</v>
      </c>
      <c r="E371" s="10" t="s">
        <v>38</v>
      </c>
      <c r="F371" s="11">
        <v>3</v>
      </c>
      <c r="G371" s="12">
        <v>52.24</v>
      </c>
      <c r="H371" s="12">
        <v>64.53</v>
      </c>
      <c r="I371" s="12">
        <v>193.59</v>
      </c>
      <c r="J371" s="13">
        <v>9.6704537257100165E-5</v>
      </c>
    </row>
    <row r="372" spans="1:10" ht="26.1" customHeight="1" x14ac:dyDescent="0.2">
      <c r="A372" s="9" t="s">
        <v>986</v>
      </c>
      <c r="B372" s="11" t="s">
        <v>987</v>
      </c>
      <c r="C372" s="9" t="s">
        <v>22</v>
      </c>
      <c r="D372" s="9" t="s">
        <v>988</v>
      </c>
      <c r="E372" s="10" t="s">
        <v>299</v>
      </c>
      <c r="F372" s="11">
        <v>2</v>
      </c>
      <c r="G372" s="12">
        <v>645.55999999999995</v>
      </c>
      <c r="H372" s="12">
        <v>797.52</v>
      </c>
      <c r="I372" s="12">
        <v>1595.04</v>
      </c>
      <c r="J372" s="13">
        <v>7.9677465316682183E-4</v>
      </c>
    </row>
    <row r="373" spans="1:10" ht="24" customHeight="1" x14ac:dyDescent="0.2">
      <c r="A373" s="5" t="s">
        <v>989</v>
      </c>
      <c r="B373" s="5"/>
      <c r="C373" s="5"/>
      <c r="D373" s="5" t="s">
        <v>990</v>
      </c>
      <c r="E373" s="5"/>
      <c r="F373" s="6"/>
      <c r="G373" s="5"/>
      <c r="H373" s="5"/>
      <c r="I373" s="7">
        <v>10098.4</v>
      </c>
      <c r="J373" s="8">
        <v>5.044481114918644E-3</v>
      </c>
    </row>
    <row r="374" spans="1:10" ht="51.95" customHeight="1" x14ac:dyDescent="0.2">
      <c r="A374" s="9" t="s">
        <v>991</v>
      </c>
      <c r="B374" s="11" t="s">
        <v>992</v>
      </c>
      <c r="C374" s="9" t="s">
        <v>30</v>
      </c>
      <c r="D374" s="9" t="s">
        <v>993</v>
      </c>
      <c r="E374" s="10" t="s">
        <v>42</v>
      </c>
      <c r="F374" s="11">
        <v>130</v>
      </c>
      <c r="G374" s="12">
        <v>62.88</v>
      </c>
      <c r="H374" s="12">
        <v>77.680000000000007</v>
      </c>
      <c r="I374" s="12">
        <v>10098.4</v>
      </c>
      <c r="J374" s="13">
        <v>5.044481114918644E-3</v>
      </c>
    </row>
    <row r="375" spans="1:10" ht="24" customHeight="1" x14ac:dyDescent="0.2">
      <c r="A375" s="5" t="s">
        <v>994</v>
      </c>
      <c r="B375" s="5"/>
      <c r="C375" s="5"/>
      <c r="D375" s="5" t="s">
        <v>995</v>
      </c>
      <c r="E375" s="5"/>
      <c r="F375" s="6"/>
      <c r="G375" s="5"/>
      <c r="H375" s="5"/>
      <c r="I375" s="7">
        <v>279440.09000000003</v>
      </c>
      <c r="J375" s="8">
        <v>0.13958946533670347</v>
      </c>
    </row>
    <row r="376" spans="1:10" ht="24" customHeight="1" x14ac:dyDescent="0.2">
      <c r="A376" s="5" t="s">
        <v>996</v>
      </c>
      <c r="B376" s="5"/>
      <c r="C376" s="5"/>
      <c r="D376" s="5" t="s">
        <v>997</v>
      </c>
      <c r="E376" s="5"/>
      <c r="F376" s="6"/>
      <c r="G376" s="5"/>
      <c r="H376" s="5"/>
      <c r="I376" s="7">
        <v>147972.88</v>
      </c>
      <c r="J376" s="8">
        <v>7.3917293698023717E-2</v>
      </c>
    </row>
    <row r="377" spans="1:10" ht="39" customHeight="1" x14ac:dyDescent="0.2">
      <c r="A377" s="9" t="s">
        <v>998</v>
      </c>
      <c r="B377" s="11" t="s">
        <v>999</v>
      </c>
      <c r="C377" s="9" t="s">
        <v>22</v>
      </c>
      <c r="D377" s="9" t="s">
        <v>1000</v>
      </c>
      <c r="E377" s="10" t="s">
        <v>1001</v>
      </c>
      <c r="F377" s="11">
        <v>642.91</v>
      </c>
      <c r="G377" s="12">
        <v>23.77</v>
      </c>
      <c r="H377" s="12">
        <v>29.36</v>
      </c>
      <c r="I377" s="12">
        <v>18875.830000000002</v>
      </c>
      <c r="J377" s="13">
        <v>9.4290945063985176E-3</v>
      </c>
    </row>
    <row r="378" spans="1:10" ht="26.1" customHeight="1" x14ac:dyDescent="0.2">
      <c r="A378" s="9" t="s">
        <v>1002</v>
      </c>
      <c r="B378" s="11" t="s">
        <v>1003</v>
      </c>
      <c r="C378" s="9" t="s">
        <v>30</v>
      </c>
      <c r="D378" s="9" t="s">
        <v>1004</v>
      </c>
      <c r="E378" s="10" t="s">
        <v>24</v>
      </c>
      <c r="F378" s="11">
        <v>642.91</v>
      </c>
      <c r="G378" s="12">
        <v>3.24</v>
      </c>
      <c r="H378" s="12">
        <v>4</v>
      </c>
      <c r="I378" s="12">
        <v>2571.64</v>
      </c>
      <c r="J378" s="13">
        <v>1.2846182973906145E-3</v>
      </c>
    </row>
    <row r="379" spans="1:10" ht="51.95" customHeight="1" x14ac:dyDescent="0.2">
      <c r="A379" s="9" t="s">
        <v>1005</v>
      </c>
      <c r="B379" s="11" t="s">
        <v>1006</v>
      </c>
      <c r="C379" s="9" t="s">
        <v>424</v>
      </c>
      <c r="D379" s="9" t="s">
        <v>1007</v>
      </c>
      <c r="E379" s="10" t="s">
        <v>24</v>
      </c>
      <c r="F379" s="11">
        <v>615.27</v>
      </c>
      <c r="G379" s="12">
        <v>163.36000000000001</v>
      </c>
      <c r="H379" s="12">
        <v>201.81</v>
      </c>
      <c r="I379" s="12">
        <v>124167.63</v>
      </c>
      <c r="J379" s="13">
        <v>6.2025792662125254E-2</v>
      </c>
    </row>
    <row r="380" spans="1:10" ht="39" customHeight="1" x14ac:dyDescent="0.2">
      <c r="A380" s="9" t="s">
        <v>1008</v>
      </c>
      <c r="B380" s="11" t="s">
        <v>1009</v>
      </c>
      <c r="C380" s="9" t="s">
        <v>30</v>
      </c>
      <c r="D380" s="9" t="s">
        <v>1010</v>
      </c>
      <c r="E380" s="10" t="s">
        <v>24</v>
      </c>
      <c r="F380" s="11">
        <v>114.4</v>
      </c>
      <c r="G380" s="12">
        <v>16.690000000000001</v>
      </c>
      <c r="H380" s="12">
        <v>20.61</v>
      </c>
      <c r="I380" s="12">
        <v>2357.7800000000002</v>
      </c>
      <c r="J380" s="13">
        <v>1.1777882321093321E-3</v>
      </c>
    </row>
    <row r="381" spans="1:10" ht="24" customHeight="1" x14ac:dyDescent="0.2">
      <c r="A381" s="5" t="s">
        <v>1011</v>
      </c>
      <c r="B381" s="5"/>
      <c r="C381" s="5"/>
      <c r="D381" s="5" t="s">
        <v>1012</v>
      </c>
      <c r="E381" s="5"/>
      <c r="F381" s="6"/>
      <c r="G381" s="5"/>
      <c r="H381" s="5"/>
      <c r="I381" s="7">
        <v>103207.94</v>
      </c>
      <c r="J381" s="8">
        <v>5.1555741923439008E-2</v>
      </c>
    </row>
    <row r="382" spans="1:10" ht="51.95" customHeight="1" x14ac:dyDescent="0.2">
      <c r="A382" s="9" t="s">
        <v>1013</v>
      </c>
      <c r="B382" s="11" t="s">
        <v>1014</v>
      </c>
      <c r="C382" s="9" t="s">
        <v>30</v>
      </c>
      <c r="D382" s="9" t="s">
        <v>1015</v>
      </c>
      <c r="E382" s="10" t="s">
        <v>24</v>
      </c>
      <c r="F382" s="11">
        <v>642.91</v>
      </c>
      <c r="G382" s="12">
        <v>8.74</v>
      </c>
      <c r="H382" s="12">
        <v>10.79</v>
      </c>
      <c r="I382" s="12">
        <v>6936.99</v>
      </c>
      <c r="J382" s="13">
        <v>3.4652534113700667E-3</v>
      </c>
    </row>
    <row r="383" spans="1:10" ht="51.95" customHeight="1" x14ac:dyDescent="0.2">
      <c r="A383" s="9" t="s">
        <v>1016</v>
      </c>
      <c r="B383" s="11" t="s">
        <v>1014</v>
      </c>
      <c r="C383" s="9" t="s">
        <v>30</v>
      </c>
      <c r="D383" s="9" t="s">
        <v>1017</v>
      </c>
      <c r="E383" s="10" t="s">
        <v>24</v>
      </c>
      <c r="F383" s="11">
        <v>759.24</v>
      </c>
      <c r="G383" s="12">
        <v>8.74</v>
      </c>
      <c r="H383" s="12">
        <v>10.79</v>
      </c>
      <c r="I383" s="12">
        <v>8192.19</v>
      </c>
      <c r="J383" s="13">
        <v>4.0922668684965306E-3</v>
      </c>
    </row>
    <row r="384" spans="1:10" ht="39" customHeight="1" x14ac:dyDescent="0.2">
      <c r="A384" s="9" t="s">
        <v>1018</v>
      </c>
      <c r="B384" s="11" t="s">
        <v>1019</v>
      </c>
      <c r="C384" s="9" t="s">
        <v>30</v>
      </c>
      <c r="D384" s="9" t="s">
        <v>1020</v>
      </c>
      <c r="E384" s="10" t="s">
        <v>24</v>
      </c>
      <c r="F384" s="11">
        <v>222.32</v>
      </c>
      <c r="G384" s="12">
        <v>14.51</v>
      </c>
      <c r="H384" s="12">
        <v>17.920000000000002</v>
      </c>
      <c r="I384" s="12">
        <v>3983.97</v>
      </c>
      <c r="J384" s="13">
        <v>1.9901233291811011E-3</v>
      </c>
    </row>
    <row r="385" spans="1:10" ht="65.099999999999994" customHeight="1" x14ac:dyDescent="0.2">
      <c r="A385" s="9" t="s">
        <v>1021</v>
      </c>
      <c r="B385" s="11" t="s">
        <v>1022</v>
      </c>
      <c r="C385" s="9" t="s">
        <v>30</v>
      </c>
      <c r="D385" s="9" t="s">
        <v>1023</v>
      </c>
      <c r="E385" s="10" t="s">
        <v>24</v>
      </c>
      <c r="F385" s="11">
        <v>366.29</v>
      </c>
      <c r="G385" s="12">
        <v>35.74</v>
      </c>
      <c r="H385" s="12">
        <v>44.15</v>
      </c>
      <c r="I385" s="12">
        <v>16171.7</v>
      </c>
      <c r="J385" s="13">
        <v>8.0782931203091414E-3</v>
      </c>
    </row>
    <row r="386" spans="1:10" ht="51.95" customHeight="1" x14ac:dyDescent="0.2">
      <c r="A386" s="9" t="s">
        <v>1024</v>
      </c>
      <c r="B386" s="11" t="s">
        <v>1025</v>
      </c>
      <c r="C386" s="9" t="s">
        <v>30</v>
      </c>
      <c r="D386" s="9" t="s">
        <v>1026</v>
      </c>
      <c r="E386" s="10" t="s">
        <v>24</v>
      </c>
      <c r="F386" s="11">
        <v>392.95</v>
      </c>
      <c r="G386" s="12">
        <v>46.36</v>
      </c>
      <c r="H386" s="12">
        <v>57.27</v>
      </c>
      <c r="I386" s="12">
        <v>22504.240000000002</v>
      </c>
      <c r="J386" s="13">
        <v>1.1241603985343891E-2</v>
      </c>
    </row>
    <row r="387" spans="1:10" ht="51.95" customHeight="1" x14ac:dyDescent="0.2">
      <c r="A387" s="9" t="s">
        <v>1027</v>
      </c>
      <c r="B387" s="11" t="s">
        <v>1028</v>
      </c>
      <c r="C387" s="9" t="s">
        <v>30</v>
      </c>
      <c r="D387" s="9" t="s">
        <v>1029</v>
      </c>
      <c r="E387" s="10" t="s">
        <v>24</v>
      </c>
      <c r="F387" s="11">
        <v>642.91</v>
      </c>
      <c r="G387" s="12">
        <v>42.77</v>
      </c>
      <c r="H387" s="12">
        <v>52.83</v>
      </c>
      <c r="I387" s="12">
        <v>33964.93</v>
      </c>
      <c r="J387" s="13">
        <v>1.6966593515263178E-2</v>
      </c>
    </row>
    <row r="388" spans="1:10" ht="51.95" customHeight="1" x14ac:dyDescent="0.2">
      <c r="A388" s="9" t="s">
        <v>1030</v>
      </c>
      <c r="B388" s="11" t="s">
        <v>1031</v>
      </c>
      <c r="C388" s="9" t="s">
        <v>30</v>
      </c>
      <c r="D388" s="9" t="s">
        <v>1032</v>
      </c>
      <c r="E388" s="10" t="s">
        <v>24</v>
      </c>
      <c r="F388" s="11">
        <v>222.32</v>
      </c>
      <c r="G388" s="12">
        <v>41.71</v>
      </c>
      <c r="H388" s="12">
        <v>51.52</v>
      </c>
      <c r="I388" s="12">
        <v>11453.92</v>
      </c>
      <c r="J388" s="13">
        <v>5.7216076934751003E-3</v>
      </c>
    </row>
    <row r="389" spans="1:10" ht="24" customHeight="1" x14ac:dyDescent="0.2">
      <c r="A389" s="5" t="s">
        <v>1033</v>
      </c>
      <c r="B389" s="5"/>
      <c r="C389" s="5"/>
      <c r="D389" s="5" t="s">
        <v>1034</v>
      </c>
      <c r="E389" s="5"/>
      <c r="F389" s="6"/>
      <c r="G389" s="5"/>
      <c r="H389" s="5"/>
      <c r="I389" s="7">
        <v>28259.27</v>
      </c>
      <c r="J389" s="8">
        <v>1.4116429715240729E-2</v>
      </c>
    </row>
    <row r="390" spans="1:10" ht="51.95" customHeight="1" x14ac:dyDescent="0.2">
      <c r="A390" s="9" t="s">
        <v>1035</v>
      </c>
      <c r="B390" s="11" t="s">
        <v>1036</v>
      </c>
      <c r="C390" s="9" t="s">
        <v>30</v>
      </c>
      <c r="D390" s="9" t="s">
        <v>1037</v>
      </c>
      <c r="E390" s="10" t="s">
        <v>24</v>
      </c>
      <c r="F390" s="11">
        <v>366.29</v>
      </c>
      <c r="G390" s="12">
        <v>62.45</v>
      </c>
      <c r="H390" s="12">
        <v>77.150000000000006</v>
      </c>
      <c r="I390" s="12">
        <v>28259.27</v>
      </c>
      <c r="J390" s="13">
        <v>1.4116429715240729E-2</v>
      </c>
    </row>
    <row r="391" spans="1:10" ht="24" customHeight="1" x14ac:dyDescent="0.2">
      <c r="A391" s="5" t="s">
        <v>1038</v>
      </c>
      <c r="B391" s="5"/>
      <c r="C391" s="5"/>
      <c r="D391" s="5" t="s">
        <v>1039</v>
      </c>
      <c r="E391" s="5"/>
      <c r="F391" s="6"/>
      <c r="G391" s="5"/>
      <c r="H391" s="5"/>
      <c r="I391" s="7">
        <v>243315.47</v>
      </c>
      <c r="J391" s="8">
        <v>0.12154403602378137</v>
      </c>
    </row>
    <row r="392" spans="1:10" ht="24" customHeight="1" x14ac:dyDescent="0.2">
      <c r="A392" s="5" t="s">
        <v>1040</v>
      </c>
      <c r="B392" s="5"/>
      <c r="C392" s="5"/>
      <c r="D392" s="5" t="s">
        <v>67</v>
      </c>
      <c r="E392" s="5"/>
      <c r="F392" s="6"/>
      <c r="G392" s="5"/>
      <c r="H392" s="5"/>
      <c r="I392" s="7">
        <v>20792.96</v>
      </c>
      <c r="J392" s="8">
        <v>1.0386763650009781E-2</v>
      </c>
    </row>
    <row r="393" spans="1:10" ht="39" customHeight="1" x14ac:dyDescent="0.2">
      <c r="A393" s="9" t="s">
        <v>1041</v>
      </c>
      <c r="B393" s="11" t="s">
        <v>69</v>
      </c>
      <c r="C393" s="9" t="s">
        <v>30</v>
      </c>
      <c r="D393" s="9" t="s">
        <v>70</v>
      </c>
      <c r="E393" s="10" t="s">
        <v>52</v>
      </c>
      <c r="F393" s="11">
        <v>18</v>
      </c>
      <c r="G393" s="12">
        <v>102.78</v>
      </c>
      <c r="H393" s="12">
        <v>126.97</v>
      </c>
      <c r="I393" s="12">
        <v>2285.46</v>
      </c>
      <c r="J393" s="13">
        <v>1.1416620265489545E-3</v>
      </c>
    </row>
    <row r="394" spans="1:10" ht="24" customHeight="1" x14ac:dyDescent="0.2">
      <c r="A394" s="9" t="s">
        <v>1042</v>
      </c>
      <c r="B394" s="11" t="s">
        <v>1043</v>
      </c>
      <c r="C394" s="9" t="s">
        <v>30</v>
      </c>
      <c r="D394" s="9" t="s">
        <v>1044</v>
      </c>
      <c r="E394" s="10" t="s">
        <v>52</v>
      </c>
      <c r="F394" s="11">
        <v>10</v>
      </c>
      <c r="G394" s="12">
        <v>51.52</v>
      </c>
      <c r="H394" s="12">
        <v>63.64</v>
      </c>
      <c r="I394" s="12">
        <v>636.4</v>
      </c>
      <c r="J394" s="13">
        <v>3.1790261640796808E-4</v>
      </c>
    </row>
    <row r="395" spans="1:10" ht="26.1" customHeight="1" x14ac:dyDescent="0.2">
      <c r="A395" s="9" t="s">
        <v>1045</v>
      </c>
      <c r="B395" s="11" t="s">
        <v>75</v>
      </c>
      <c r="C395" s="9" t="s">
        <v>30</v>
      </c>
      <c r="D395" s="9" t="s">
        <v>76</v>
      </c>
      <c r="E395" s="10" t="s">
        <v>77</v>
      </c>
      <c r="F395" s="11">
        <v>372</v>
      </c>
      <c r="G395" s="12">
        <v>14.99</v>
      </c>
      <c r="H395" s="12">
        <v>18.510000000000002</v>
      </c>
      <c r="I395" s="12">
        <v>6885.72</v>
      </c>
      <c r="J395" s="13">
        <v>3.4396423693473822E-3</v>
      </c>
    </row>
    <row r="396" spans="1:10" ht="26.1" customHeight="1" x14ac:dyDescent="0.2">
      <c r="A396" s="9" t="s">
        <v>1046</v>
      </c>
      <c r="B396" s="11" t="s">
        <v>82</v>
      </c>
      <c r="C396" s="9" t="s">
        <v>30</v>
      </c>
      <c r="D396" s="9" t="s">
        <v>83</v>
      </c>
      <c r="E396" s="10" t="s">
        <v>77</v>
      </c>
      <c r="F396" s="11">
        <v>8</v>
      </c>
      <c r="G396" s="12">
        <v>20.100000000000001</v>
      </c>
      <c r="H396" s="12">
        <v>24.83</v>
      </c>
      <c r="I396" s="12">
        <v>198.64</v>
      </c>
      <c r="J396" s="13">
        <v>9.9227177440727182E-5</v>
      </c>
    </row>
    <row r="397" spans="1:10" ht="39" customHeight="1" x14ac:dyDescent="0.2">
      <c r="A397" s="9" t="s">
        <v>1047</v>
      </c>
      <c r="B397" s="11" t="s">
        <v>1048</v>
      </c>
      <c r="C397" s="9" t="s">
        <v>30</v>
      </c>
      <c r="D397" s="9" t="s">
        <v>1049</v>
      </c>
      <c r="E397" s="10" t="s">
        <v>52</v>
      </c>
      <c r="F397" s="11">
        <v>2</v>
      </c>
      <c r="G397" s="12">
        <v>494.72</v>
      </c>
      <c r="H397" s="12">
        <v>611.16999999999996</v>
      </c>
      <c r="I397" s="12">
        <v>1222.3399999999999</v>
      </c>
      <c r="J397" s="13">
        <v>6.1059881228805112E-4</v>
      </c>
    </row>
    <row r="398" spans="1:10" ht="39" customHeight="1" x14ac:dyDescent="0.2">
      <c r="A398" s="9" t="s">
        <v>1050</v>
      </c>
      <c r="B398" s="11" t="s">
        <v>1051</v>
      </c>
      <c r="C398" s="9" t="s">
        <v>30</v>
      </c>
      <c r="D398" s="9" t="s">
        <v>1052</v>
      </c>
      <c r="E398" s="10" t="s">
        <v>24</v>
      </c>
      <c r="F398" s="11">
        <v>10</v>
      </c>
      <c r="G398" s="12">
        <v>179.97</v>
      </c>
      <c r="H398" s="12">
        <v>222.33</v>
      </c>
      <c r="I398" s="12">
        <v>2223.3000000000002</v>
      </c>
      <c r="J398" s="13">
        <v>1.1106110733184089E-3</v>
      </c>
    </row>
    <row r="399" spans="1:10" ht="26.1" customHeight="1" x14ac:dyDescent="0.2">
      <c r="A399" s="9" t="s">
        <v>1053</v>
      </c>
      <c r="B399" s="11" t="s">
        <v>85</v>
      </c>
      <c r="C399" s="9" t="s">
        <v>22</v>
      </c>
      <c r="D399" s="9" t="s">
        <v>86</v>
      </c>
      <c r="E399" s="10" t="s">
        <v>52</v>
      </c>
      <c r="F399" s="11">
        <v>10</v>
      </c>
      <c r="G399" s="12">
        <v>594.23</v>
      </c>
      <c r="H399" s="12">
        <v>734.11</v>
      </c>
      <c r="I399" s="12">
        <v>7341.1</v>
      </c>
      <c r="J399" s="13">
        <v>3.6671195746582879E-3</v>
      </c>
    </row>
    <row r="400" spans="1:10" ht="24" customHeight="1" x14ac:dyDescent="0.2">
      <c r="A400" s="5" t="s">
        <v>1054</v>
      </c>
      <c r="B400" s="5"/>
      <c r="C400" s="5"/>
      <c r="D400" s="5" t="s">
        <v>96</v>
      </c>
      <c r="E400" s="5"/>
      <c r="F400" s="6"/>
      <c r="G400" s="5"/>
      <c r="H400" s="5"/>
      <c r="I400" s="7">
        <v>4854.0200000000004</v>
      </c>
      <c r="J400" s="8">
        <v>2.4247417631939115E-3</v>
      </c>
    </row>
    <row r="401" spans="1:10" ht="65.099999999999994" customHeight="1" x14ac:dyDescent="0.2">
      <c r="A401" s="9" t="s">
        <v>1055</v>
      </c>
      <c r="B401" s="11" t="s">
        <v>1056</v>
      </c>
      <c r="C401" s="9" t="s">
        <v>30</v>
      </c>
      <c r="D401" s="9" t="s">
        <v>1057</v>
      </c>
      <c r="E401" s="10" t="s">
        <v>52</v>
      </c>
      <c r="F401" s="11">
        <v>2</v>
      </c>
      <c r="G401" s="12">
        <v>5.99</v>
      </c>
      <c r="H401" s="12">
        <v>7.4</v>
      </c>
      <c r="I401" s="12">
        <v>14.8</v>
      </c>
      <c r="J401" s="13">
        <v>7.3930841025108859E-6</v>
      </c>
    </row>
    <row r="402" spans="1:10" ht="26.1" customHeight="1" x14ac:dyDescent="0.2">
      <c r="A402" s="9" t="s">
        <v>1058</v>
      </c>
      <c r="B402" s="11" t="s">
        <v>101</v>
      </c>
      <c r="C402" s="9" t="s">
        <v>22</v>
      </c>
      <c r="D402" s="9" t="s">
        <v>102</v>
      </c>
      <c r="E402" s="10" t="s">
        <v>24</v>
      </c>
      <c r="F402" s="11">
        <v>20</v>
      </c>
      <c r="G402" s="12">
        <v>2.14</v>
      </c>
      <c r="H402" s="12">
        <v>2.64</v>
      </c>
      <c r="I402" s="12">
        <v>52.8</v>
      </c>
      <c r="J402" s="13">
        <v>2.6375327068417215E-5</v>
      </c>
    </row>
    <row r="403" spans="1:10" ht="39" customHeight="1" x14ac:dyDescent="0.2">
      <c r="A403" s="9" t="s">
        <v>1059</v>
      </c>
      <c r="B403" s="11" t="s">
        <v>109</v>
      </c>
      <c r="C403" s="9" t="s">
        <v>30</v>
      </c>
      <c r="D403" s="9" t="s">
        <v>110</v>
      </c>
      <c r="E403" s="10" t="s">
        <v>52</v>
      </c>
      <c r="F403" s="11">
        <v>0.4</v>
      </c>
      <c r="G403" s="12">
        <v>155.38</v>
      </c>
      <c r="H403" s="12">
        <v>191.95</v>
      </c>
      <c r="I403" s="12">
        <v>76.78</v>
      </c>
      <c r="J403" s="13">
        <v>3.8354121445323367E-5</v>
      </c>
    </row>
    <row r="404" spans="1:10" ht="26.1" customHeight="1" x14ac:dyDescent="0.2">
      <c r="A404" s="9" t="s">
        <v>1060</v>
      </c>
      <c r="B404" s="11" t="s">
        <v>104</v>
      </c>
      <c r="C404" s="9" t="s">
        <v>30</v>
      </c>
      <c r="D404" s="9" t="s">
        <v>105</v>
      </c>
      <c r="E404" s="10" t="s">
        <v>77</v>
      </c>
      <c r="F404" s="11">
        <v>69</v>
      </c>
      <c r="G404" s="12">
        <v>16.95</v>
      </c>
      <c r="H404" s="12">
        <v>20.94</v>
      </c>
      <c r="I404" s="12">
        <v>1444.86</v>
      </c>
      <c r="J404" s="13">
        <v>7.2175483083472146E-4</v>
      </c>
    </row>
    <row r="405" spans="1:10" ht="26.1" customHeight="1" x14ac:dyDescent="0.2">
      <c r="A405" s="9" t="s">
        <v>1061</v>
      </c>
      <c r="B405" s="11" t="s">
        <v>82</v>
      </c>
      <c r="C405" s="9" t="s">
        <v>30</v>
      </c>
      <c r="D405" s="9" t="s">
        <v>83</v>
      </c>
      <c r="E405" s="10" t="s">
        <v>77</v>
      </c>
      <c r="F405" s="11">
        <v>32</v>
      </c>
      <c r="G405" s="12">
        <v>20.100000000000001</v>
      </c>
      <c r="H405" s="12">
        <v>24.83</v>
      </c>
      <c r="I405" s="12">
        <v>794.56</v>
      </c>
      <c r="J405" s="13">
        <v>3.9690870976290873E-4</v>
      </c>
    </row>
    <row r="406" spans="1:10" ht="26.1" customHeight="1" x14ac:dyDescent="0.2">
      <c r="A406" s="9" t="s">
        <v>1062</v>
      </c>
      <c r="B406" s="11" t="s">
        <v>85</v>
      </c>
      <c r="C406" s="9" t="s">
        <v>22</v>
      </c>
      <c r="D406" s="9" t="s">
        <v>86</v>
      </c>
      <c r="E406" s="10" t="s">
        <v>52</v>
      </c>
      <c r="F406" s="11">
        <v>2</v>
      </c>
      <c r="G406" s="12">
        <v>594.23</v>
      </c>
      <c r="H406" s="12">
        <v>734.11</v>
      </c>
      <c r="I406" s="12">
        <v>1468.22</v>
      </c>
      <c r="J406" s="13">
        <v>7.3342391493165765E-4</v>
      </c>
    </row>
    <row r="407" spans="1:10" ht="26.1" customHeight="1" x14ac:dyDescent="0.2">
      <c r="A407" s="9" t="s">
        <v>1063</v>
      </c>
      <c r="B407" s="11" t="s">
        <v>113</v>
      </c>
      <c r="C407" s="9" t="s">
        <v>30</v>
      </c>
      <c r="D407" s="9" t="s">
        <v>114</v>
      </c>
      <c r="E407" s="10" t="s">
        <v>24</v>
      </c>
      <c r="F407" s="11">
        <v>20</v>
      </c>
      <c r="G407" s="12">
        <v>40.56</v>
      </c>
      <c r="H407" s="12">
        <v>50.1</v>
      </c>
      <c r="I407" s="12">
        <v>1002</v>
      </c>
      <c r="J407" s="13">
        <v>5.0053177504837208E-4</v>
      </c>
    </row>
    <row r="408" spans="1:10" ht="24" customHeight="1" x14ac:dyDescent="0.2">
      <c r="A408" s="5" t="s">
        <v>1064</v>
      </c>
      <c r="B408" s="5"/>
      <c r="C408" s="5"/>
      <c r="D408" s="5" t="s">
        <v>1065</v>
      </c>
      <c r="E408" s="5"/>
      <c r="F408" s="6"/>
      <c r="G408" s="5"/>
      <c r="H408" s="5"/>
      <c r="I408" s="7">
        <v>134071.97</v>
      </c>
      <c r="J408" s="8">
        <v>6.6973334459413267E-2</v>
      </c>
    </row>
    <row r="409" spans="1:10" ht="39" customHeight="1" x14ac:dyDescent="0.2">
      <c r="A409" s="9" t="s">
        <v>1066</v>
      </c>
      <c r="B409" s="11" t="s">
        <v>1067</v>
      </c>
      <c r="C409" s="9" t="s">
        <v>30</v>
      </c>
      <c r="D409" s="9" t="s">
        <v>1068</v>
      </c>
      <c r="E409" s="10" t="s">
        <v>24</v>
      </c>
      <c r="F409" s="11">
        <v>97</v>
      </c>
      <c r="G409" s="12">
        <v>162.19999999999999</v>
      </c>
      <c r="H409" s="12">
        <v>200.38</v>
      </c>
      <c r="I409" s="12">
        <v>19436.86</v>
      </c>
      <c r="J409" s="13">
        <v>9.7093473424817393E-3</v>
      </c>
    </row>
    <row r="410" spans="1:10" ht="39" customHeight="1" x14ac:dyDescent="0.2">
      <c r="A410" s="9" t="s">
        <v>1069</v>
      </c>
      <c r="B410" s="11" t="s">
        <v>1070</v>
      </c>
      <c r="C410" s="9" t="s">
        <v>22</v>
      </c>
      <c r="D410" s="9" t="s">
        <v>1071</v>
      </c>
      <c r="E410" s="10" t="s">
        <v>59</v>
      </c>
      <c r="F410" s="11">
        <v>9.4</v>
      </c>
      <c r="G410" s="12">
        <v>569.30999999999995</v>
      </c>
      <c r="H410" s="12">
        <v>703.32</v>
      </c>
      <c r="I410" s="12">
        <v>6611.2</v>
      </c>
      <c r="J410" s="13">
        <v>3.3025106498999978E-3</v>
      </c>
    </row>
    <row r="411" spans="1:10" ht="39" customHeight="1" x14ac:dyDescent="0.2">
      <c r="A411" s="9" t="s">
        <v>1072</v>
      </c>
      <c r="B411" s="11" t="s">
        <v>69</v>
      </c>
      <c r="C411" s="9" t="s">
        <v>30</v>
      </c>
      <c r="D411" s="9" t="s">
        <v>70</v>
      </c>
      <c r="E411" s="10" t="s">
        <v>52</v>
      </c>
      <c r="F411" s="11">
        <v>1.26</v>
      </c>
      <c r="G411" s="12">
        <v>102.78</v>
      </c>
      <c r="H411" s="12">
        <v>126.97</v>
      </c>
      <c r="I411" s="12">
        <v>159.97999999999999</v>
      </c>
      <c r="J411" s="13">
        <v>7.9915242886465643E-5</v>
      </c>
    </row>
    <row r="412" spans="1:10" ht="51.95" customHeight="1" x14ac:dyDescent="0.2">
      <c r="A412" s="9" t="s">
        <v>1073</v>
      </c>
      <c r="B412" s="11" t="s">
        <v>1074</v>
      </c>
      <c r="C412" s="9" t="s">
        <v>22</v>
      </c>
      <c r="D412" s="9" t="s">
        <v>1075</v>
      </c>
      <c r="E412" s="10" t="s">
        <v>24</v>
      </c>
      <c r="F412" s="11">
        <v>313.10000000000002</v>
      </c>
      <c r="G412" s="12">
        <v>200.38</v>
      </c>
      <c r="H412" s="12">
        <v>247.54</v>
      </c>
      <c r="I412" s="12">
        <v>77504.77</v>
      </c>
      <c r="J412" s="13">
        <v>3.8716167767281255E-2</v>
      </c>
    </row>
    <row r="413" spans="1:10" ht="65.099999999999994" customHeight="1" x14ac:dyDescent="0.2">
      <c r="A413" s="9" t="s">
        <v>1076</v>
      </c>
      <c r="B413" s="11" t="s">
        <v>1077</v>
      </c>
      <c r="C413" s="9" t="s">
        <v>22</v>
      </c>
      <c r="D413" s="9" t="s">
        <v>1078</v>
      </c>
      <c r="E413" s="10" t="s">
        <v>1001</v>
      </c>
      <c r="F413" s="11">
        <v>29</v>
      </c>
      <c r="G413" s="12">
        <v>754.9</v>
      </c>
      <c r="H413" s="12">
        <v>932.6</v>
      </c>
      <c r="I413" s="12">
        <v>27045.4</v>
      </c>
      <c r="J413" s="13">
        <v>1.3510061945003237E-2</v>
      </c>
    </row>
    <row r="414" spans="1:10" ht="51.95" customHeight="1" x14ac:dyDescent="0.2">
      <c r="A414" s="9" t="s">
        <v>1079</v>
      </c>
      <c r="B414" s="11" t="s">
        <v>1080</v>
      </c>
      <c r="C414" s="9" t="s">
        <v>22</v>
      </c>
      <c r="D414" s="9" t="s">
        <v>1081</v>
      </c>
      <c r="E414" s="10" t="s">
        <v>24</v>
      </c>
      <c r="F414" s="11">
        <v>3.5</v>
      </c>
      <c r="G414" s="12">
        <v>766.39</v>
      </c>
      <c r="H414" s="12">
        <v>946.79</v>
      </c>
      <c r="I414" s="12">
        <v>3313.76</v>
      </c>
      <c r="J414" s="13">
        <v>1.6553315118605725E-3</v>
      </c>
    </row>
    <row r="415" spans="1:10" ht="24" customHeight="1" x14ac:dyDescent="0.2">
      <c r="A415" s="5" t="s">
        <v>1082</v>
      </c>
      <c r="B415" s="5"/>
      <c r="C415" s="5"/>
      <c r="D415" s="5" t="s">
        <v>116</v>
      </c>
      <c r="E415" s="5"/>
      <c r="F415" s="6"/>
      <c r="G415" s="5"/>
      <c r="H415" s="5"/>
      <c r="I415" s="7">
        <v>31631.48</v>
      </c>
      <c r="J415" s="8">
        <v>1.5800958913979125E-2</v>
      </c>
    </row>
    <row r="416" spans="1:10" ht="39" customHeight="1" x14ac:dyDescent="0.2">
      <c r="A416" s="9" t="s">
        <v>1083</v>
      </c>
      <c r="B416" s="11" t="s">
        <v>121</v>
      </c>
      <c r="C416" s="9" t="s">
        <v>30</v>
      </c>
      <c r="D416" s="9" t="s">
        <v>122</v>
      </c>
      <c r="E416" s="10" t="s">
        <v>77</v>
      </c>
      <c r="F416" s="11">
        <v>445</v>
      </c>
      <c r="G416" s="12">
        <v>12.97</v>
      </c>
      <c r="H416" s="12">
        <v>16.02</v>
      </c>
      <c r="I416" s="12">
        <v>7128.9</v>
      </c>
      <c r="J416" s="13">
        <v>3.56111873367499E-3</v>
      </c>
    </row>
    <row r="417" spans="1:10" ht="39" customHeight="1" x14ac:dyDescent="0.2">
      <c r="A417" s="9" t="s">
        <v>1084</v>
      </c>
      <c r="B417" s="11" t="s">
        <v>127</v>
      </c>
      <c r="C417" s="9" t="s">
        <v>30</v>
      </c>
      <c r="D417" s="9" t="s">
        <v>128</v>
      </c>
      <c r="E417" s="10" t="s">
        <v>77</v>
      </c>
      <c r="F417" s="11">
        <v>93</v>
      </c>
      <c r="G417" s="12">
        <v>16.22</v>
      </c>
      <c r="H417" s="12">
        <v>20.03</v>
      </c>
      <c r="I417" s="12">
        <v>1862.79</v>
      </c>
      <c r="J417" s="13">
        <v>9.3052453617001709E-4</v>
      </c>
    </row>
    <row r="418" spans="1:10" ht="26.1" customHeight="1" x14ac:dyDescent="0.2">
      <c r="A418" s="9" t="s">
        <v>1085</v>
      </c>
      <c r="B418" s="11" t="s">
        <v>85</v>
      </c>
      <c r="C418" s="9" t="s">
        <v>22</v>
      </c>
      <c r="D418" s="9" t="s">
        <v>86</v>
      </c>
      <c r="E418" s="10" t="s">
        <v>52</v>
      </c>
      <c r="F418" s="11">
        <v>3</v>
      </c>
      <c r="G418" s="12">
        <v>594.23</v>
      </c>
      <c r="H418" s="12">
        <v>734.11</v>
      </c>
      <c r="I418" s="12">
        <v>2202.33</v>
      </c>
      <c r="J418" s="13">
        <v>1.1001358723974864E-3</v>
      </c>
    </row>
    <row r="419" spans="1:10" ht="39" customHeight="1" x14ac:dyDescent="0.2">
      <c r="A419" s="9" t="s">
        <v>1086</v>
      </c>
      <c r="B419" s="11" t="s">
        <v>130</v>
      </c>
      <c r="C419" s="9" t="s">
        <v>30</v>
      </c>
      <c r="D419" s="9" t="s">
        <v>131</v>
      </c>
      <c r="E419" s="10" t="s">
        <v>24</v>
      </c>
      <c r="F419" s="11">
        <v>58</v>
      </c>
      <c r="G419" s="12">
        <v>285.23</v>
      </c>
      <c r="H419" s="12">
        <v>352.37</v>
      </c>
      <c r="I419" s="12">
        <v>20437.46</v>
      </c>
      <c r="J419" s="13">
        <v>1.020917977173663E-2</v>
      </c>
    </row>
    <row r="420" spans="1:10" ht="24" customHeight="1" x14ac:dyDescent="0.2">
      <c r="A420" s="5" t="s">
        <v>1087</v>
      </c>
      <c r="B420" s="5"/>
      <c r="C420" s="5"/>
      <c r="D420" s="5" t="s">
        <v>1088</v>
      </c>
      <c r="E420" s="5"/>
      <c r="F420" s="6"/>
      <c r="G420" s="5"/>
      <c r="H420" s="5"/>
      <c r="I420" s="7">
        <v>9759.24</v>
      </c>
      <c r="J420" s="8">
        <v>4.8750596011208338E-3</v>
      </c>
    </row>
    <row r="421" spans="1:10" ht="26.1" customHeight="1" x14ac:dyDescent="0.2">
      <c r="A421" s="9" t="s">
        <v>1089</v>
      </c>
      <c r="B421" s="11" t="s">
        <v>85</v>
      </c>
      <c r="C421" s="9" t="s">
        <v>22</v>
      </c>
      <c r="D421" s="9" t="s">
        <v>86</v>
      </c>
      <c r="E421" s="10" t="s">
        <v>52</v>
      </c>
      <c r="F421" s="11">
        <v>2</v>
      </c>
      <c r="G421" s="12">
        <v>594.23</v>
      </c>
      <c r="H421" s="12">
        <v>734.11</v>
      </c>
      <c r="I421" s="12">
        <v>1468.22</v>
      </c>
      <c r="J421" s="13">
        <v>7.3342391493165765E-4</v>
      </c>
    </row>
    <row r="422" spans="1:10" ht="26.1" customHeight="1" x14ac:dyDescent="0.2">
      <c r="A422" s="9" t="s">
        <v>1090</v>
      </c>
      <c r="B422" s="11" t="s">
        <v>232</v>
      </c>
      <c r="C422" s="9" t="s">
        <v>30</v>
      </c>
      <c r="D422" s="9" t="s">
        <v>233</v>
      </c>
      <c r="E422" s="10" t="s">
        <v>24</v>
      </c>
      <c r="F422" s="11">
        <v>20</v>
      </c>
      <c r="G422" s="12">
        <v>270.74</v>
      </c>
      <c r="H422" s="12">
        <v>334.47</v>
      </c>
      <c r="I422" s="12">
        <v>6689.4</v>
      </c>
      <c r="J422" s="13">
        <v>3.3415741077929945E-3</v>
      </c>
    </row>
    <row r="423" spans="1:10" ht="39" customHeight="1" x14ac:dyDescent="0.2">
      <c r="A423" s="9" t="s">
        <v>1091</v>
      </c>
      <c r="B423" s="11" t="s">
        <v>139</v>
      </c>
      <c r="C423" s="9" t="s">
        <v>30</v>
      </c>
      <c r="D423" s="9" t="s">
        <v>140</v>
      </c>
      <c r="E423" s="10" t="s">
        <v>77</v>
      </c>
      <c r="F423" s="11">
        <v>76</v>
      </c>
      <c r="G423" s="12">
        <v>14.5</v>
      </c>
      <c r="H423" s="12">
        <v>17.91</v>
      </c>
      <c r="I423" s="12">
        <v>1361.16</v>
      </c>
      <c r="J423" s="13">
        <v>6.7994394303876472E-4</v>
      </c>
    </row>
    <row r="424" spans="1:10" ht="39" customHeight="1" x14ac:dyDescent="0.2">
      <c r="A424" s="9" t="s">
        <v>1092</v>
      </c>
      <c r="B424" s="11" t="s">
        <v>190</v>
      </c>
      <c r="C424" s="9" t="s">
        <v>30</v>
      </c>
      <c r="D424" s="9" t="s">
        <v>191</v>
      </c>
      <c r="E424" s="10" t="s">
        <v>77</v>
      </c>
      <c r="F424" s="11">
        <v>11</v>
      </c>
      <c r="G424" s="12">
        <v>17.7</v>
      </c>
      <c r="H424" s="12">
        <v>21.86</v>
      </c>
      <c r="I424" s="12">
        <v>240.46</v>
      </c>
      <c r="J424" s="13">
        <v>1.2011763535741673E-4</v>
      </c>
    </row>
    <row r="425" spans="1:10" ht="24" customHeight="1" x14ac:dyDescent="0.2">
      <c r="A425" s="5" t="s">
        <v>1093</v>
      </c>
      <c r="B425" s="5"/>
      <c r="C425" s="5"/>
      <c r="D425" s="5" t="s">
        <v>1094</v>
      </c>
      <c r="E425" s="5"/>
      <c r="F425" s="6"/>
      <c r="G425" s="5"/>
      <c r="H425" s="5"/>
      <c r="I425" s="7">
        <v>42205.8</v>
      </c>
      <c r="J425" s="8">
        <v>2.1083177636064456E-2</v>
      </c>
    </row>
    <row r="426" spans="1:10" ht="51.95" customHeight="1" x14ac:dyDescent="0.2">
      <c r="A426" s="9" t="s">
        <v>1095</v>
      </c>
      <c r="B426" s="11" t="s">
        <v>269</v>
      </c>
      <c r="C426" s="9" t="s">
        <v>30</v>
      </c>
      <c r="D426" s="9" t="s">
        <v>270</v>
      </c>
      <c r="E426" s="10" t="s">
        <v>24</v>
      </c>
      <c r="F426" s="11">
        <v>127</v>
      </c>
      <c r="G426" s="12">
        <v>101.07</v>
      </c>
      <c r="H426" s="12">
        <v>124.86</v>
      </c>
      <c r="I426" s="12">
        <v>15857.22</v>
      </c>
      <c r="J426" s="13">
        <v>7.9212000737849779E-3</v>
      </c>
    </row>
    <row r="427" spans="1:10" ht="51.95" customHeight="1" x14ac:dyDescent="0.2">
      <c r="A427" s="9" t="s">
        <v>1096</v>
      </c>
      <c r="B427" s="11" t="s">
        <v>1014</v>
      </c>
      <c r="C427" s="9" t="s">
        <v>30</v>
      </c>
      <c r="D427" s="9" t="s">
        <v>1097</v>
      </c>
      <c r="E427" s="10" t="s">
        <v>24</v>
      </c>
      <c r="F427" s="11">
        <v>254</v>
      </c>
      <c r="G427" s="12">
        <v>8.74</v>
      </c>
      <c r="H427" s="12">
        <v>10.79</v>
      </c>
      <c r="I427" s="12">
        <v>2740.66</v>
      </c>
      <c r="J427" s="13">
        <v>1.3690493159721274E-3</v>
      </c>
    </row>
    <row r="428" spans="1:10" ht="51.95" customHeight="1" x14ac:dyDescent="0.2">
      <c r="A428" s="9" t="s">
        <v>1098</v>
      </c>
      <c r="B428" s="11" t="s">
        <v>1028</v>
      </c>
      <c r="C428" s="9" t="s">
        <v>30</v>
      </c>
      <c r="D428" s="9" t="s">
        <v>1029</v>
      </c>
      <c r="E428" s="10" t="s">
        <v>24</v>
      </c>
      <c r="F428" s="11">
        <v>254</v>
      </c>
      <c r="G428" s="12">
        <v>42.77</v>
      </c>
      <c r="H428" s="12">
        <v>52.83</v>
      </c>
      <c r="I428" s="12">
        <v>13418.82</v>
      </c>
      <c r="J428" s="13">
        <v>6.7031395146253461E-3</v>
      </c>
    </row>
    <row r="429" spans="1:10" ht="26.1" customHeight="1" x14ac:dyDescent="0.2">
      <c r="A429" s="9" t="s">
        <v>1099</v>
      </c>
      <c r="B429" s="11" t="s">
        <v>249</v>
      </c>
      <c r="C429" s="9" t="s">
        <v>30</v>
      </c>
      <c r="D429" s="9" t="s">
        <v>250</v>
      </c>
      <c r="E429" s="10" t="s">
        <v>42</v>
      </c>
      <c r="F429" s="11">
        <v>29.02</v>
      </c>
      <c r="G429" s="12">
        <v>47.86</v>
      </c>
      <c r="H429" s="12">
        <v>59.12</v>
      </c>
      <c r="I429" s="12">
        <v>1715.66</v>
      </c>
      <c r="J429" s="13">
        <v>8.5702828860228554E-4</v>
      </c>
    </row>
    <row r="430" spans="1:10" ht="39" customHeight="1" x14ac:dyDescent="0.2">
      <c r="A430" s="9" t="s">
        <v>1100</v>
      </c>
      <c r="B430" s="11" t="s">
        <v>999</v>
      </c>
      <c r="C430" s="9" t="s">
        <v>22</v>
      </c>
      <c r="D430" s="9" t="s">
        <v>1000</v>
      </c>
      <c r="E430" s="10" t="s">
        <v>1001</v>
      </c>
      <c r="F430" s="11">
        <v>254</v>
      </c>
      <c r="G430" s="12">
        <v>23.77</v>
      </c>
      <c r="H430" s="12">
        <v>29.36</v>
      </c>
      <c r="I430" s="12">
        <v>7457.44</v>
      </c>
      <c r="J430" s="13">
        <v>3.725235210096539E-3</v>
      </c>
    </row>
    <row r="431" spans="1:10" ht="26.1" customHeight="1" x14ac:dyDescent="0.2">
      <c r="A431" s="9" t="s">
        <v>1101</v>
      </c>
      <c r="B431" s="11" t="s">
        <v>1003</v>
      </c>
      <c r="C431" s="9" t="s">
        <v>30</v>
      </c>
      <c r="D431" s="9" t="s">
        <v>1004</v>
      </c>
      <c r="E431" s="10" t="s">
        <v>24</v>
      </c>
      <c r="F431" s="11">
        <v>254</v>
      </c>
      <c r="G431" s="12">
        <v>3.24</v>
      </c>
      <c r="H431" s="12">
        <v>4</v>
      </c>
      <c r="I431" s="12">
        <v>1016</v>
      </c>
      <c r="J431" s="13">
        <v>5.0752523298317972E-4</v>
      </c>
    </row>
    <row r="432" spans="1:10" ht="24" customHeight="1" x14ac:dyDescent="0.2">
      <c r="A432" s="5" t="s">
        <v>1102</v>
      </c>
      <c r="B432" s="5"/>
      <c r="C432" s="5"/>
      <c r="D432" s="5" t="s">
        <v>1103</v>
      </c>
      <c r="E432" s="5"/>
      <c r="F432" s="6"/>
      <c r="G432" s="5"/>
      <c r="H432" s="5"/>
      <c r="I432" s="7">
        <v>243156.17</v>
      </c>
      <c r="J432" s="8">
        <v>0.12146446046313746</v>
      </c>
    </row>
    <row r="433" spans="1:10" ht="24" customHeight="1" x14ac:dyDescent="0.2">
      <c r="A433" s="5" t="s">
        <v>1104</v>
      </c>
      <c r="B433" s="5"/>
      <c r="C433" s="5"/>
      <c r="D433" s="5" t="s">
        <v>1105</v>
      </c>
      <c r="E433" s="5"/>
      <c r="F433" s="6"/>
      <c r="G433" s="5"/>
      <c r="H433" s="5"/>
      <c r="I433" s="7">
        <v>75416.22</v>
      </c>
      <c r="J433" s="8">
        <v>3.7672868726585373E-2</v>
      </c>
    </row>
    <row r="434" spans="1:10" ht="39" customHeight="1" x14ac:dyDescent="0.2">
      <c r="A434" s="9" t="s">
        <v>1106</v>
      </c>
      <c r="B434" s="11" t="s">
        <v>1107</v>
      </c>
      <c r="C434" s="9" t="s">
        <v>30</v>
      </c>
      <c r="D434" s="9" t="s">
        <v>1108</v>
      </c>
      <c r="E434" s="10" t="s">
        <v>24</v>
      </c>
      <c r="F434" s="11">
        <v>197.96</v>
      </c>
      <c r="G434" s="12">
        <v>0.72</v>
      </c>
      <c r="H434" s="12">
        <v>0.88</v>
      </c>
      <c r="I434" s="12">
        <v>174.2</v>
      </c>
      <c r="J434" s="13">
        <v>8.7018598017391641E-5</v>
      </c>
    </row>
    <row r="435" spans="1:10" ht="39" customHeight="1" x14ac:dyDescent="0.2">
      <c r="A435" s="9" t="s">
        <v>1109</v>
      </c>
      <c r="B435" s="11" t="s">
        <v>1110</v>
      </c>
      <c r="C435" s="9" t="s">
        <v>30</v>
      </c>
      <c r="D435" s="9" t="s">
        <v>1111</v>
      </c>
      <c r="E435" s="10" t="s">
        <v>24</v>
      </c>
      <c r="F435" s="11">
        <v>197.96</v>
      </c>
      <c r="G435" s="12">
        <v>94.2</v>
      </c>
      <c r="H435" s="12">
        <v>116.37</v>
      </c>
      <c r="I435" s="12">
        <v>23036.6</v>
      </c>
      <c r="J435" s="13">
        <v>1.1507535218642045E-2</v>
      </c>
    </row>
    <row r="436" spans="1:10" ht="51.95" customHeight="1" x14ac:dyDescent="0.2">
      <c r="A436" s="9" t="s">
        <v>1112</v>
      </c>
      <c r="B436" s="11" t="s">
        <v>1113</v>
      </c>
      <c r="C436" s="9" t="s">
        <v>30</v>
      </c>
      <c r="D436" s="9" t="s">
        <v>1114</v>
      </c>
      <c r="E436" s="10" t="s">
        <v>24</v>
      </c>
      <c r="F436" s="11">
        <v>218.73</v>
      </c>
      <c r="G436" s="12">
        <v>33.11</v>
      </c>
      <c r="H436" s="12">
        <v>40.9</v>
      </c>
      <c r="I436" s="12">
        <v>8946.0499999999993</v>
      </c>
      <c r="J436" s="13">
        <v>4.4688445969775347E-3</v>
      </c>
    </row>
    <row r="437" spans="1:10" ht="26.1" customHeight="1" x14ac:dyDescent="0.2">
      <c r="A437" s="9" t="s">
        <v>1115</v>
      </c>
      <c r="B437" s="11" t="s">
        <v>1116</v>
      </c>
      <c r="C437" s="9" t="s">
        <v>30</v>
      </c>
      <c r="D437" s="9" t="s">
        <v>1117</v>
      </c>
      <c r="E437" s="10" t="s">
        <v>24</v>
      </c>
      <c r="F437" s="11">
        <v>36.770000000000003</v>
      </c>
      <c r="G437" s="12">
        <v>29.65</v>
      </c>
      <c r="H437" s="12">
        <v>36.619999999999997</v>
      </c>
      <c r="I437" s="12">
        <v>1346.51</v>
      </c>
      <c r="J437" s="13">
        <v>6.7262578884269813E-4</v>
      </c>
    </row>
    <row r="438" spans="1:10" ht="26.1" customHeight="1" x14ac:dyDescent="0.2">
      <c r="A438" s="9" t="s">
        <v>1118</v>
      </c>
      <c r="B438" s="11" t="s">
        <v>1119</v>
      </c>
      <c r="C438" s="9" t="s">
        <v>30</v>
      </c>
      <c r="D438" s="9" t="s">
        <v>1120</v>
      </c>
      <c r="E438" s="10" t="s">
        <v>42</v>
      </c>
      <c r="F438" s="11">
        <v>8.8000000000000007</v>
      </c>
      <c r="G438" s="12">
        <v>109.89</v>
      </c>
      <c r="H438" s="12">
        <v>135.75</v>
      </c>
      <c r="I438" s="12">
        <v>1194.5999999999999</v>
      </c>
      <c r="J438" s="13">
        <v>5.9674177492293943E-4</v>
      </c>
    </row>
    <row r="439" spans="1:10" ht="51.95" customHeight="1" x14ac:dyDescent="0.2">
      <c r="A439" s="9" t="s">
        <v>1121</v>
      </c>
      <c r="B439" s="11" t="s">
        <v>1122</v>
      </c>
      <c r="C439" s="9" t="s">
        <v>22</v>
      </c>
      <c r="D439" s="9" t="s">
        <v>1123</v>
      </c>
      <c r="E439" s="10" t="s">
        <v>24</v>
      </c>
      <c r="F439" s="11">
        <v>218.73</v>
      </c>
      <c r="G439" s="12">
        <v>130.6</v>
      </c>
      <c r="H439" s="12">
        <v>161.34</v>
      </c>
      <c r="I439" s="12">
        <v>35289.89</v>
      </c>
      <c r="J439" s="13">
        <v>1.762845437421337E-2</v>
      </c>
    </row>
    <row r="440" spans="1:10" ht="39" customHeight="1" x14ac:dyDescent="0.2">
      <c r="A440" s="9" t="s">
        <v>1124</v>
      </c>
      <c r="B440" s="11" t="s">
        <v>1125</v>
      </c>
      <c r="C440" s="9" t="s">
        <v>261</v>
      </c>
      <c r="D440" s="9" t="s">
        <v>1126</v>
      </c>
      <c r="E440" s="10" t="s">
        <v>42</v>
      </c>
      <c r="F440" s="11">
        <v>84.2</v>
      </c>
      <c r="G440" s="12">
        <v>52.19</v>
      </c>
      <c r="H440" s="12">
        <v>64.47</v>
      </c>
      <c r="I440" s="12">
        <v>5428.37</v>
      </c>
      <c r="J440" s="13">
        <v>2.7116483749693929E-3</v>
      </c>
    </row>
    <row r="441" spans="1:10" ht="24" customHeight="1" x14ac:dyDescent="0.2">
      <c r="A441" s="5" t="s">
        <v>1127</v>
      </c>
      <c r="B441" s="5"/>
      <c r="C441" s="5"/>
      <c r="D441" s="5" t="s">
        <v>1128</v>
      </c>
      <c r="E441" s="5"/>
      <c r="F441" s="6"/>
      <c r="G441" s="5"/>
      <c r="H441" s="5"/>
      <c r="I441" s="7">
        <v>167739.95000000001</v>
      </c>
      <c r="J441" s="8">
        <v>8.3791591736552082E-2</v>
      </c>
    </row>
    <row r="442" spans="1:10" ht="26.1" customHeight="1" x14ac:dyDescent="0.2">
      <c r="A442" s="9" t="s">
        <v>1129</v>
      </c>
      <c r="B442" s="11" t="s">
        <v>1130</v>
      </c>
      <c r="C442" s="9" t="s">
        <v>30</v>
      </c>
      <c r="D442" s="9" t="s">
        <v>1131</v>
      </c>
      <c r="E442" s="10" t="s">
        <v>24</v>
      </c>
      <c r="F442" s="11">
        <v>188.33</v>
      </c>
      <c r="G442" s="12">
        <v>16.27</v>
      </c>
      <c r="H442" s="12">
        <v>20.09</v>
      </c>
      <c r="I442" s="12">
        <v>3783.54</v>
      </c>
      <c r="J442" s="13">
        <v>1.8900019881901377E-3</v>
      </c>
    </row>
    <row r="443" spans="1:10" ht="65.099999999999994" customHeight="1" x14ac:dyDescent="0.2">
      <c r="A443" s="9" t="s">
        <v>1132</v>
      </c>
      <c r="B443" s="11" t="s">
        <v>1133</v>
      </c>
      <c r="C443" s="9" t="s">
        <v>30</v>
      </c>
      <c r="D443" s="9" t="s">
        <v>1134</v>
      </c>
      <c r="E443" s="10" t="s">
        <v>42</v>
      </c>
      <c r="F443" s="11">
        <v>243.85</v>
      </c>
      <c r="G443" s="12">
        <v>58.35</v>
      </c>
      <c r="H443" s="12">
        <v>72.08</v>
      </c>
      <c r="I443" s="12">
        <v>17576.7</v>
      </c>
      <c r="J443" s="13">
        <v>8.7801365773380463E-3</v>
      </c>
    </row>
    <row r="444" spans="1:10" ht="39" customHeight="1" x14ac:dyDescent="0.2">
      <c r="A444" s="9" t="s">
        <v>1135</v>
      </c>
      <c r="B444" s="11" t="s">
        <v>1136</v>
      </c>
      <c r="C444" s="9" t="s">
        <v>30</v>
      </c>
      <c r="D444" s="9" t="s">
        <v>1137</v>
      </c>
      <c r="E444" s="10" t="s">
        <v>24</v>
      </c>
      <c r="F444" s="11">
        <v>268.48</v>
      </c>
      <c r="G444" s="12">
        <v>72.09</v>
      </c>
      <c r="H444" s="12">
        <v>89.05</v>
      </c>
      <c r="I444" s="12">
        <v>23908.14</v>
      </c>
      <c r="J444" s="13">
        <v>1.1942897956392202E-2</v>
      </c>
    </row>
    <row r="445" spans="1:10" ht="39" customHeight="1" x14ac:dyDescent="0.2">
      <c r="A445" s="9" t="s">
        <v>1138</v>
      </c>
      <c r="B445" s="11" t="s">
        <v>1139</v>
      </c>
      <c r="C445" s="9" t="s">
        <v>30</v>
      </c>
      <c r="D445" s="9" t="s">
        <v>1140</v>
      </c>
      <c r="E445" s="10" t="s">
        <v>24</v>
      </c>
      <c r="F445" s="11">
        <v>43</v>
      </c>
      <c r="G445" s="12">
        <v>24.97</v>
      </c>
      <c r="H445" s="12">
        <v>30.84</v>
      </c>
      <c r="I445" s="12">
        <v>1326.12</v>
      </c>
      <c r="J445" s="13">
        <v>6.6244031689336054E-4</v>
      </c>
    </row>
    <row r="446" spans="1:10" ht="39" customHeight="1" x14ac:dyDescent="0.2">
      <c r="A446" s="9" t="s">
        <v>1141</v>
      </c>
      <c r="B446" s="11" t="s">
        <v>1142</v>
      </c>
      <c r="C446" s="9" t="s">
        <v>1143</v>
      </c>
      <c r="D446" s="9" t="s">
        <v>1144</v>
      </c>
      <c r="E446" s="10" t="s">
        <v>38</v>
      </c>
      <c r="F446" s="11">
        <v>1</v>
      </c>
      <c r="G446" s="12">
        <v>74.510000000000005</v>
      </c>
      <c r="H446" s="12">
        <v>92.04</v>
      </c>
      <c r="I446" s="12">
        <v>92.04</v>
      </c>
      <c r="J446" s="13">
        <v>4.5976990594263642E-5</v>
      </c>
    </row>
    <row r="447" spans="1:10" ht="39" customHeight="1" x14ac:dyDescent="0.2">
      <c r="A447" s="9" t="s">
        <v>1145</v>
      </c>
      <c r="B447" s="11" t="s">
        <v>1146</v>
      </c>
      <c r="C447" s="9" t="s">
        <v>1143</v>
      </c>
      <c r="D447" s="9" t="s">
        <v>1147</v>
      </c>
      <c r="E447" s="10" t="s">
        <v>38</v>
      </c>
      <c r="F447" s="11">
        <v>1</v>
      </c>
      <c r="G447" s="12">
        <v>43.95</v>
      </c>
      <c r="H447" s="12">
        <v>54.29</v>
      </c>
      <c r="I447" s="12">
        <v>54.29</v>
      </c>
      <c r="J447" s="13">
        <v>2.7119630805764593E-5</v>
      </c>
    </row>
    <row r="448" spans="1:10" ht="39" customHeight="1" x14ac:dyDescent="0.2">
      <c r="A448" s="9" t="s">
        <v>1148</v>
      </c>
      <c r="B448" s="11" t="s">
        <v>1149</v>
      </c>
      <c r="C448" s="9" t="s">
        <v>1143</v>
      </c>
      <c r="D448" s="9" t="s">
        <v>1150</v>
      </c>
      <c r="E448" s="10" t="s">
        <v>38</v>
      </c>
      <c r="F448" s="11">
        <v>1</v>
      </c>
      <c r="G448" s="12">
        <v>150.80000000000001</v>
      </c>
      <c r="H448" s="12">
        <v>186.29</v>
      </c>
      <c r="I448" s="12">
        <v>186.29</v>
      </c>
      <c r="J448" s="13">
        <v>9.3057948476807633E-5</v>
      </c>
    </row>
    <row r="449" spans="1:10" ht="26.1" customHeight="1" x14ac:dyDescent="0.2">
      <c r="A449" s="9" t="s">
        <v>1151</v>
      </c>
      <c r="B449" s="11" t="s">
        <v>1152</v>
      </c>
      <c r="C449" s="9" t="s">
        <v>1143</v>
      </c>
      <c r="D449" s="9" t="s">
        <v>1153</v>
      </c>
      <c r="E449" s="10" t="s">
        <v>42</v>
      </c>
      <c r="F449" s="11">
        <v>80</v>
      </c>
      <c r="G449" s="12">
        <v>15.1</v>
      </c>
      <c r="H449" s="12">
        <v>18.649999999999999</v>
      </c>
      <c r="I449" s="12">
        <v>1492</v>
      </c>
      <c r="J449" s="13">
        <v>7.4530280276663798E-4</v>
      </c>
    </row>
    <row r="450" spans="1:10" ht="39" customHeight="1" x14ac:dyDescent="0.2">
      <c r="A450" s="9" t="s">
        <v>1154</v>
      </c>
      <c r="B450" s="11" t="s">
        <v>1155</v>
      </c>
      <c r="C450" s="9" t="s">
        <v>30</v>
      </c>
      <c r="D450" s="9" t="s">
        <v>1156</v>
      </c>
      <c r="E450" s="10" t="s">
        <v>24</v>
      </c>
      <c r="F450" s="11">
        <v>177.73</v>
      </c>
      <c r="G450" s="12">
        <v>70.56</v>
      </c>
      <c r="H450" s="12">
        <v>87.16</v>
      </c>
      <c r="I450" s="12">
        <v>15490.94</v>
      </c>
      <c r="J450" s="13">
        <v>7.7382312329020257E-3</v>
      </c>
    </row>
    <row r="451" spans="1:10" ht="39" customHeight="1" x14ac:dyDescent="0.2">
      <c r="A451" s="9" t="s">
        <v>1157</v>
      </c>
      <c r="B451" s="11" t="s">
        <v>1158</v>
      </c>
      <c r="C451" s="9" t="s">
        <v>22</v>
      </c>
      <c r="D451" s="9" t="s">
        <v>1159</v>
      </c>
      <c r="E451" s="10" t="s">
        <v>24</v>
      </c>
      <c r="F451" s="11">
        <v>59.16</v>
      </c>
      <c r="G451" s="12">
        <v>113.14</v>
      </c>
      <c r="H451" s="12">
        <v>139.77000000000001</v>
      </c>
      <c r="I451" s="12">
        <v>8268.7900000000009</v>
      </c>
      <c r="J451" s="13">
        <v>4.1305310740541211E-3</v>
      </c>
    </row>
    <row r="452" spans="1:10" ht="26.1" customHeight="1" x14ac:dyDescent="0.2">
      <c r="A452" s="9" t="s">
        <v>1160</v>
      </c>
      <c r="B452" s="11" t="s">
        <v>1161</v>
      </c>
      <c r="C452" s="9" t="s">
        <v>30</v>
      </c>
      <c r="D452" s="9" t="s">
        <v>1162</v>
      </c>
      <c r="E452" s="10" t="s">
        <v>24</v>
      </c>
      <c r="F452" s="11">
        <v>648.97</v>
      </c>
      <c r="G452" s="12">
        <v>2.2799999999999998</v>
      </c>
      <c r="H452" s="12">
        <v>2.81</v>
      </c>
      <c r="I452" s="12">
        <v>1823.6</v>
      </c>
      <c r="J452" s="13">
        <v>9.1094784927965209E-4</v>
      </c>
    </row>
    <row r="453" spans="1:10" ht="39" customHeight="1" x14ac:dyDescent="0.2">
      <c r="A453" s="9" t="s">
        <v>1163</v>
      </c>
      <c r="B453" s="11" t="s">
        <v>1164</v>
      </c>
      <c r="C453" s="9" t="s">
        <v>30</v>
      </c>
      <c r="D453" s="9" t="s">
        <v>1165</v>
      </c>
      <c r="E453" s="10" t="s">
        <v>52</v>
      </c>
      <c r="F453" s="11">
        <v>64.900000000000006</v>
      </c>
      <c r="G453" s="12">
        <v>154.83000000000001</v>
      </c>
      <c r="H453" s="12">
        <v>191.27</v>
      </c>
      <c r="I453" s="12">
        <v>12413.42</v>
      </c>
      <c r="J453" s="13">
        <v>6.2009093283642352E-3</v>
      </c>
    </row>
    <row r="454" spans="1:10" ht="39" customHeight="1" x14ac:dyDescent="0.2">
      <c r="A454" s="9" t="s">
        <v>1166</v>
      </c>
      <c r="B454" s="11" t="s">
        <v>1167</v>
      </c>
      <c r="C454" s="9" t="s">
        <v>30</v>
      </c>
      <c r="D454" s="9" t="s">
        <v>1168</v>
      </c>
      <c r="E454" s="10" t="s">
        <v>52</v>
      </c>
      <c r="F454" s="11">
        <v>32.450000000000003</v>
      </c>
      <c r="G454" s="12">
        <v>1618.4</v>
      </c>
      <c r="H454" s="12">
        <v>1999.37</v>
      </c>
      <c r="I454" s="12">
        <v>64879.55</v>
      </c>
      <c r="J454" s="13">
        <v>3.2409457411017577E-2</v>
      </c>
    </row>
    <row r="455" spans="1:10" ht="26.1" customHeight="1" x14ac:dyDescent="0.2">
      <c r="A455" s="9" t="s">
        <v>1169</v>
      </c>
      <c r="B455" s="11" t="s">
        <v>1170</v>
      </c>
      <c r="C455" s="9" t="s">
        <v>22</v>
      </c>
      <c r="D455" s="9" t="s">
        <v>1171</v>
      </c>
      <c r="E455" s="10" t="s">
        <v>24</v>
      </c>
      <c r="F455" s="11">
        <v>648.97</v>
      </c>
      <c r="G455" s="12">
        <v>11.58</v>
      </c>
      <c r="H455" s="12">
        <v>14.3</v>
      </c>
      <c r="I455" s="12">
        <v>9280.27</v>
      </c>
      <c r="J455" s="13">
        <v>4.6357984191897766E-3</v>
      </c>
    </row>
    <row r="456" spans="1:10" ht="26.1" customHeight="1" x14ac:dyDescent="0.2">
      <c r="A456" s="9" t="s">
        <v>1172</v>
      </c>
      <c r="B456" s="11" t="s">
        <v>1173</v>
      </c>
      <c r="C456" s="9" t="s">
        <v>22</v>
      </c>
      <c r="D456" s="9" t="s">
        <v>1174</v>
      </c>
      <c r="E456" s="10" t="s">
        <v>24</v>
      </c>
      <c r="F456" s="11">
        <v>648.97</v>
      </c>
      <c r="G456" s="12">
        <v>3.01</v>
      </c>
      <c r="H456" s="12">
        <v>3.71</v>
      </c>
      <c r="I456" s="12">
        <v>2407.67</v>
      </c>
      <c r="J456" s="13">
        <v>1.2027099189927286E-3</v>
      </c>
    </row>
    <row r="457" spans="1:10" ht="39" customHeight="1" x14ac:dyDescent="0.2">
      <c r="A457" s="9" t="s">
        <v>1175</v>
      </c>
      <c r="B457" s="11" t="s">
        <v>1176</v>
      </c>
      <c r="C457" s="9" t="s">
        <v>30</v>
      </c>
      <c r="D457" s="9" t="s">
        <v>1177</v>
      </c>
      <c r="E457" s="10" t="s">
        <v>63</v>
      </c>
      <c r="F457" s="11">
        <v>908.6</v>
      </c>
      <c r="G457" s="12">
        <v>2.5099999999999998</v>
      </c>
      <c r="H457" s="12">
        <v>3.1</v>
      </c>
      <c r="I457" s="12">
        <v>2816.66</v>
      </c>
      <c r="J457" s="13">
        <v>1.4070138019039399E-3</v>
      </c>
    </row>
    <row r="458" spans="1:10" ht="39" customHeight="1" x14ac:dyDescent="0.2">
      <c r="A458" s="9" t="s">
        <v>1178</v>
      </c>
      <c r="B458" s="11" t="s">
        <v>1179</v>
      </c>
      <c r="C458" s="9" t="s">
        <v>30</v>
      </c>
      <c r="D458" s="9" t="s">
        <v>1180</v>
      </c>
      <c r="E458" s="10" t="s">
        <v>1181</v>
      </c>
      <c r="F458" s="11">
        <v>829.03</v>
      </c>
      <c r="G458" s="12">
        <v>1.9</v>
      </c>
      <c r="H458" s="12">
        <v>2.34</v>
      </c>
      <c r="I458" s="12">
        <v>1939.93</v>
      </c>
      <c r="J458" s="13">
        <v>9.6905848939080692E-4</v>
      </c>
    </row>
    <row r="459" spans="1:10" ht="24" customHeight="1" x14ac:dyDescent="0.2">
      <c r="A459" s="5" t="s">
        <v>1182</v>
      </c>
      <c r="B459" s="5"/>
      <c r="C459" s="5"/>
      <c r="D459" s="5" t="s">
        <v>1183</v>
      </c>
      <c r="E459" s="5"/>
      <c r="F459" s="6"/>
      <c r="G459" s="5"/>
      <c r="H459" s="5"/>
      <c r="I459" s="7">
        <v>6114.24</v>
      </c>
      <c r="J459" s="8">
        <v>3.0542628745227132E-3</v>
      </c>
    </row>
    <row r="460" spans="1:10" ht="39" customHeight="1" x14ac:dyDescent="0.2">
      <c r="A460" s="9" t="s">
        <v>1184</v>
      </c>
      <c r="B460" s="11" t="s">
        <v>1185</v>
      </c>
      <c r="C460" s="9" t="s">
        <v>30</v>
      </c>
      <c r="D460" s="9" t="s">
        <v>1186</v>
      </c>
      <c r="E460" s="10" t="s">
        <v>38</v>
      </c>
      <c r="F460" s="11">
        <v>4</v>
      </c>
      <c r="G460" s="12">
        <v>185.36</v>
      </c>
      <c r="H460" s="12">
        <v>228.99</v>
      </c>
      <c r="I460" s="12">
        <v>915.96</v>
      </c>
      <c r="J460" s="13">
        <v>4.5755198071188317E-4</v>
      </c>
    </row>
    <row r="461" spans="1:10" ht="39" customHeight="1" x14ac:dyDescent="0.2">
      <c r="A461" s="9" t="s">
        <v>1187</v>
      </c>
      <c r="B461" s="11" t="s">
        <v>1188</v>
      </c>
      <c r="C461" s="9" t="s">
        <v>22</v>
      </c>
      <c r="D461" s="9" t="s">
        <v>1189</v>
      </c>
      <c r="E461" s="10" t="s">
        <v>46</v>
      </c>
      <c r="F461" s="11">
        <v>10</v>
      </c>
      <c r="G461" s="12">
        <v>202.75</v>
      </c>
      <c r="H461" s="12">
        <v>250.47</v>
      </c>
      <c r="I461" s="12">
        <v>2504.6999999999998</v>
      </c>
      <c r="J461" s="13">
        <v>1.2511795778080415E-3</v>
      </c>
    </row>
    <row r="462" spans="1:10" ht="26.1" customHeight="1" x14ac:dyDescent="0.2">
      <c r="A462" s="9" t="s">
        <v>1190</v>
      </c>
      <c r="B462" s="11" t="s">
        <v>1191</v>
      </c>
      <c r="C462" s="9" t="s">
        <v>22</v>
      </c>
      <c r="D462" s="9" t="s">
        <v>1192</v>
      </c>
      <c r="E462" s="10" t="s">
        <v>299</v>
      </c>
      <c r="F462" s="11">
        <v>11</v>
      </c>
      <c r="G462" s="12">
        <v>189.76</v>
      </c>
      <c r="H462" s="12">
        <v>234.42</v>
      </c>
      <c r="I462" s="12">
        <v>2578.62</v>
      </c>
      <c r="J462" s="13">
        <v>1.2881050357038256E-3</v>
      </c>
    </row>
    <row r="463" spans="1:10" ht="26.1" customHeight="1" x14ac:dyDescent="0.2">
      <c r="A463" s="9" t="s">
        <v>1193</v>
      </c>
      <c r="B463" s="11" t="s">
        <v>1194</v>
      </c>
      <c r="C463" s="9" t="s">
        <v>424</v>
      </c>
      <c r="D463" s="9" t="s">
        <v>1195</v>
      </c>
      <c r="E463" s="10" t="s">
        <v>1196</v>
      </c>
      <c r="F463" s="11">
        <v>4</v>
      </c>
      <c r="G463" s="12">
        <v>23.27</v>
      </c>
      <c r="H463" s="12">
        <v>28.74</v>
      </c>
      <c r="I463" s="12">
        <v>114.96</v>
      </c>
      <c r="J463" s="13">
        <v>5.7426280298962936E-5</v>
      </c>
    </row>
    <row r="464" spans="1:10" ht="24" customHeight="1" x14ac:dyDescent="0.2">
      <c r="A464" s="5" t="s">
        <v>1197</v>
      </c>
      <c r="B464" s="5"/>
      <c r="C464" s="5"/>
      <c r="D464" s="5" t="s">
        <v>1198</v>
      </c>
      <c r="E464" s="5"/>
      <c r="F464" s="6"/>
      <c r="G464" s="5"/>
      <c r="H464" s="5"/>
      <c r="I464" s="7">
        <v>34106.550000000003</v>
      </c>
      <c r="J464" s="8">
        <v>1.7037337337600853E-2</v>
      </c>
    </row>
    <row r="465" spans="1:10" ht="39" customHeight="1" x14ac:dyDescent="0.2">
      <c r="A465" s="9" t="s">
        <v>1199</v>
      </c>
      <c r="B465" s="11" t="s">
        <v>1200</v>
      </c>
      <c r="C465" s="9" t="s">
        <v>30</v>
      </c>
      <c r="D465" s="9" t="s">
        <v>1201</v>
      </c>
      <c r="E465" s="10" t="s">
        <v>42</v>
      </c>
      <c r="F465" s="11">
        <v>28.05</v>
      </c>
      <c r="G465" s="12">
        <v>156.30000000000001</v>
      </c>
      <c r="H465" s="12">
        <v>193.09</v>
      </c>
      <c r="I465" s="12">
        <v>5416.17</v>
      </c>
      <c r="J465" s="13">
        <v>2.705554075911918E-3</v>
      </c>
    </row>
    <row r="466" spans="1:10" ht="26.1" customHeight="1" x14ac:dyDescent="0.2">
      <c r="A466" s="9" t="s">
        <v>1202</v>
      </c>
      <c r="B466" s="11" t="s">
        <v>1203</v>
      </c>
      <c r="C466" s="9" t="s">
        <v>261</v>
      </c>
      <c r="D466" s="9" t="s">
        <v>1204</v>
      </c>
      <c r="E466" s="10" t="s">
        <v>42</v>
      </c>
      <c r="F466" s="11">
        <v>29.15</v>
      </c>
      <c r="G466" s="12">
        <v>495.13</v>
      </c>
      <c r="H466" s="12">
        <v>611.67999999999995</v>
      </c>
      <c r="I466" s="12">
        <v>17830.47</v>
      </c>
      <c r="J466" s="13">
        <v>8.9069029930606263E-3</v>
      </c>
    </row>
    <row r="467" spans="1:10" ht="39" customHeight="1" x14ac:dyDescent="0.2">
      <c r="A467" s="9" t="s">
        <v>1205</v>
      </c>
      <c r="B467" s="11" t="s">
        <v>1206</v>
      </c>
      <c r="C467" s="9" t="s">
        <v>22</v>
      </c>
      <c r="D467" s="9" t="s">
        <v>1207</v>
      </c>
      <c r="E467" s="10" t="s">
        <v>299</v>
      </c>
      <c r="F467" s="11">
        <v>5</v>
      </c>
      <c r="G467" s="12">
        <v>926.41</v>
      </c>
      <c r="H467" s="12">
        <v>1144.48</v>
      </c>
      <c r="I467" s="12">
        <v>5722.4</v>
      </c>
      <c r="J467" s="13">
        <v>2.8585259775816413E-3</v>
      </c>
    </row>
    <row r="468" spans="1:10" ht="26.1" customHeight="1" x14ac:dyDescent="0.2">
      <c r="A468" s="9" t="s">
        <v>1208</v>
      </c>
      <c r="B468" s="11" t="s">
        <v>1209</v>
      </c>
      <c r="C468" s="9" t="s">
        <v>22</v>
      </c>
      <c r="D468" s="9" t="s">
        <v>1210</v>
      </c>
      <c r="E468" s="10" t="s">
        <v>299</v>
      </c>
      <c r="F468" s="11">
        <v>1</v>
      </c>
      <c r="G468" s="12">
        <v>160.27000000000001</v>
      </c>
      <c r="H468" s="12">
        <v>197.99</v>
      </c>
      <c r="I468" s="12">
        <v>197.99</v>
      </c>
      <c r="J468" s="13">
        <v>9.8902481179468255E-5</v>
      </c>
    </row>
    <row r="469" spans="1:10" ht="24" customHeight="1" x14ac:dyDescent="0.2">
      <c r="A469" s="9" t="s">
        <v>1211</v>
      </c>
      <c r="B469" s="11" t="s">
        <v>1212</v>
      </c>
      <c r="C469" s="9" t="s">
        <v>424</v>
      </c>
      <c r="D469" s="9" t="s">
        <v>1213</v>
      </c>
      <c r="E469" s="10" t="s">
        <v>426</v>
      </c>
      <c r="F469" s="11">
        <v>32</v>
      </c>
      <c r="G469" s="12">
        <v>51.43</v>
      </c>
      <c r="H469" s="12">
        <v>63.53</v>
      </c>
      <c r="I469" s="12">
        <v>2032.96</v>
      </c>
      <c r="J469" s="13">
        <v>1.0155300173676034E-3</v>
      </c>
    </row>
    <row r="470" spans="1:10" ht="26.1" customHeight="1" x14ac:dyDescent="0.2">
      <c r="A470" s="9" t="s">
        <v>1214</v>
      </c>
      <c r="B470" s="11" t="s">
        <v>1215</v>
      </c>
      <c r="C470" s="9" t="s">
        <v>22</v>
      </c>
      <c r="D470" s="9" t="s">
        <v>1216</v>
      </c>
      <c r="E470" s="10" t="s">
        <v>299</v>
      </c>
      <c r="F470" s="11">
        <v>32</v>
      </c>
      <c r="G470" s="12">
        <v>73.53</v>
      </c>
      <c r="H470" s="12">
        <v>90.83</v>
      </c>
      <c r="I470" s="12">
        <v>2906.56</v>
      </c>
      <c r="J470" s="13">
        <v>1.4519217924995973E-3</v>
      </c>
    </row>
    <row r="471" spans="1:10" ht="24" customHeight="1" x14ac:dyDescent="0.2">
      <c r="A471" s="5" t="s">
        <v>1217</v>
      </c>
      <c r="B471" s="5"/>
      <c r="C471" s="5"/>
      <c r="D471" s="5" t="s">
        <v>1218</v>
      </c>
      <c r="E471" s="5"/>
      <c r="F471" s="6"/>
      <c r="G471" s="5"/>
      <c r="H471" s="5"/>
      <c r="I471" s="7">
        <v>109394.96</v>
      </c>
      <c r="J471" s="8">
        <v>5.4646360788568528E-2</v>
      </c>
    </row>
    <row r="472" spans="1:10" ht="24" customHeight="1" x14ac:dyDescent="0.2">
      <c r="A472" s="9" t="s">
        <v>1219</v>
      </c>
      <c r="B472" s="11" t="s">
        <v>1220</v>
      </c>
      <c r="C472" s="9" t="s">
        <v>22</v>
      </c>
      <c r="D472" s="9" t="s">
        <v>1221</v>
      </c>
      <c r="E472" s="10" t="s">
        <v>299</v>
      </c>
      <c r="F472" s="11">
        <v>1</v>
      </c>
      <c r="G472" s="12">
        <v>88550.24</v>
      </c>
      <c r="H472" s="12">
        <v>109394.96</v>
      </c>
      <c r="I472" s="12">
        <v>109394.96</v>
      </c>
      <c r="J472" s="13">
        <v>5.4646360788568528E-2</v>
      </c>
    </row>
    <row r="473" spans="1:10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</row>
    <row r="474" spans="1:10" x14ac:dyDescent="0.2">
      <c r="A474" s="84"/>
      <c r="B474" s="84"/>
      <c r="C474" s="84"/>
      <c r="D474" s="17"/>
      <c r="E474" s="16"/>
      <c r="F474" s="85" t="s">
        <v>1222</v>
      </c>
      <c r="G474" s="84"/>
      <c r="H474" s="86">
        <v>1620554.05</v>
      </c>
      <c r="I474" s="84"/>
      <c r="J474" s="84"/>
    </row>
    <row r="475" spans="1:10" x14ac:dyDescent="0.2">
      <c r="A475" s="84"/>
      <c r="B475" s="84"/>
      <c r="C475" s="84"/>
      <c r="D475" s="17"/>
      <c r="E475" s="16"/>
      <c r="F475" s="85" t="s">
        <v>1223</v>
      </c>
      <c r="G475" s="84"/>
      <c r="H475" s="86">
        <v>381316.86</v>
      </c>
      <c r="I475" s="84"/>
      <c r="J475" s="84"/>
    </row>
    <row r="476" spans="1:10" x14ac:dyDescent="0.2">
      <c r="A476" s="84"/>
      <c r="B476" s="84"/>
      <c r="C476" s="84"/>
      <c r="D476" s="17"/>
      <c r="E476" s="16"/>
      <c r="F476" s="85" t="s">
        <v>1224</v>
      </c>
      <c r="G476" s="84"/>
      <c r="H476" s="86">
        <v>2001870.91</v>
      </c>
      <c r="I476" s="84"/>
      <c r="J476" s="84"/>
    </row>
    <row r="477" spans="1:10" ht="60" customHeight="1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</row>
    <row r="478" spans="1:10" ht="69.95" customHeight="1" x14ac:dyDescent="0.2">
      <c r="A478" s="87" t="s">
        <v>1225</v>
      </c>
      <c r="B478" s="88"/>
      <c r="C478" s="88"/>
      <c r="D478" s="88"/>
      <c r="E478" s="88"/>
      <c r="F478" s="88"/>
      <c r="G478" s="88"/>
      <c r="H478" s="88"/>
      <c r="I478" s="88"/>
      <c r="J478" s="88"/>
    </row>
  </sheetData>
  <mergeCells count="17">
    <mergeCell ref="E1:F1"/>
    <mergeCell ref="G1:H1"/>
    <mergeCell ref="I1:J1"/>
    <mergeCell ref="E2:F2"/>
    <mergeCell ref="G2:H2"/>
    <mergeCell ref="I2:J2"/>
    <mergeCell ref="A476:C476"/>
    <mergeCell ref="F476:G476"/>
    <mergeCell ref="H476:J476"/>
    <mergeCell ref="A478:J478"/>
    <mergeCell ref="A3:J3"/>
    <mergeCell ref="A474:C474"/>
    <mergeCell ref="F474:G474"/>
    <mergeCell ref="H474:J474"/>
    <mergeCell ref="A475:C475"/>
    <mergeCell ref="F475:G475"/>
    <mergeCell ref="H475:J475"/>
  </mergeCells>
  <pageMargins left="0.51181102362204722" right="0.51181102362204722" top="0.98425196850393704" bottom="0.98425196850393704" header="0.51181102362204722" footer="0.51181102362204722"/>
  <pageSetup paperSize="9" scale="75" fitToHeight="0" orientation="landscape" r:id="rId1"/>
  <headerFooter>
    <oddHeader>&amp;L &amp;G&amp;C &amp;RPREFEITURA MUNICIPAL DE SIDERÓPOLIS</oddHeader>
    <oddFooter>&amp;L &amp;C &amp;R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CF633-125A-4EF7-A840-57CED721541E}">
  <sheetPr>
    <pageSetUpPr fitToPage="1"/>
  </sheetPr>
  <dimension ref="A1:Q44"/>
  <sheetViews>
    <sheetView tabSelected="1" topLeftCell="C26" workbookViewId="0">
      <selection sqref="A1:O41"/>
    </sheetView>
  </sheetViews>
  <sheetFormatPr defaultRowHeight="14.25" x14ac:dyDescent="0.2"/>
  <cols>
    <col min="2" max="2" width="41.75" customWidth="1"/>
    <col min="3" max="3" width="11.875" customWidth="1"/>
    <col min="5" max="6" width="9.875" customWidth="1"/>
    <col min="7" max="7" width="9.875" bestFit="1" customWidth="1"/>
    <col min="8" max="8" width="10.125" customWidth="1"/>
    <col min="9" max="9" width="10.25" customWidth="1"/>
    <col min="10" max="10" width="10.125" customWidth="1"/>
    <col min="11" max="11" width="13.625" customWidth="1"/>
    <col min="12" max="12" width="9.875" bestFit="1" customWidth="1"/>
    <col min="13" max="14" width="9.875" customWidth="1"/>
    <col min="16" max="17" width="12.625" bestFit="1" customWidth="1"/>
  </cols>
  <sheetData>
    <row r="1" spans="1:14" ht="15" thickBot="1" x14ac:dyDescent="0.25">
      <c r="A1" s="20"/>
      <c r="B1" s="20"/>
      <c r="C1" s="21"/>
      <c r="D1" s="22"/>
      <c r="E1" s="23"/>
      <c r="F1" s="20"/>
      <c r="G1" s="20"/>
      <c r="H1" s="20"/>
      <c r="I1" s="24"/>
      <c r="J1" s="24"/>
      <c r="K1" s="24"/>
      <c r="L1" s="24"/>
      <c r="M1" s="24"/>
      <c r="N1" s="24"/>
    </row>
    <row r="2" spans="1:14" ht="15" thickBot="1" x14ac:dyDescent="0.25">
      <c r="A2" s="25" t="s">
        <v>1233</v>
      </c>
      <c r="B2" s="26"/>
      <c r="C2" s="27"/>
      <c r="D2" s="28"/>
      <c r="E2" s="29"/>
      <c r="F2" s="30"/>
      <c r="G2" s="30"/>
      <c r="H2" s="28"/>
      <c r="I2" s="31"/>
      <c r="J2" s="31"/>
      <c r="K2" s="31"/>
      <c r="L2" s="31"/>
      <c r="M2" s="31"/>
      <c r="N2" s="32"/>
    </row>
    <row r="3" spans="1:14" ht="15" thickBot="1" x14ac:dyDescent="0.25">
      <c r="A3" s="91" t="s">
        <v>1227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3"/>
    </row>
    <row r="4" spans="1:14" ht="15" thickBo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15" thickBot="1" x14ac:dyDescent="0.25">
      <c r="A5" s="34" t="s">
        <v>1228</v>
      </c>
      <c r="B5" s="35" t="s">
        <v>1229</v>
      </c>
      <c r="C5" s="35" t="s">
        <v>1230</v>
      </c>
      <c r="D5" s="35" t="s">
        <v>1231</v>
      </c>
      <c r="E5" s="35">
        <v>1</v>
      </c>
      <c r="F5" s="35">
        <v>2</v>
      </c>
      <c r="G5" s="35">
        <v>3</v>
      </c>
      <c r="H5" s="35">
        <v>4</v>
      </c>
      <c r="I5" s="35">
        <v>5</v>
      </c>
      <c r="J5" s="35">
        <v>6</v>
      </c>
      <c r="K5" s="35">
        <v>7</v>
      </c>
      <c r="L5" s="36">
        <v>8</v>
      </c>
      <c r="M5" s="35">
        <v>9</v>
      </c>
      <c r="N5" s="37">
        <v>10</v>
      </c>
    </row>
    <row r="6" spans="1:14" x14ac:dyDescent="0.2">
      <c r="A6" s="38"/>
      <c r="B6" s="39"/>
      <c r="C6" s="39"/>
      <c r="D6" s="39"/>
      <c r="E6" s="40"/>
      <c r="F6" s="40"/>
      <c r="G6" s="40"/>
      <c r="H6" s="40"/>
      <c r="I6" s="40"/>
      <c r="J6" s="40"/>
      <c r="K6" s="41"/>
      <c r="L6" s="40"/>
      <c r="M6" s="40"/>
      <c r="N6" s="40"/>
    </row>
    <row r="7" spans="1:14" x14ac:dyDescent="0.2">
      <c r="A7" s="42">
        <v>1</v>
      </c>
      <c r="B7" s="43" t="s">
        <v>19</v>
      </c>
      <c r="C7" s="44">
        <f>'Orçamento Sintético'!I5</f>
        <v>53992.75</v>
      </c>
      <c r="D7" s="45">
        <f>C7/$C$38</f>
        <v>2.6971144707827341E-2</v>
      </c>
      <c r="E7" s="46">
        <v>1</v>
      </c>
      <c r="F7" s="47"/>
      <c r="G7" s="48"/>
      <c r="H7" s="48"/>
      <c r="I7" s="48"/>
      <c r="J7" s="48"/>
      <c r="K7" s="49"/>
      <c r="L7" s="48"/>
      <c r="M7" s="50"/>
      <c r="N7" s="48"/>
    </row>
    <row r="8" spans="1:14" x14ac:dyDescent="0.2">
      <c r="A8" s="42"/>
      <c r="B8" s="51"/>
      <c r="C8" s="44"/>
      <c r="D8" s="45"/>
      <c r="E8" s="52">
        <f>C7*E7</f>
        <v>53992.75</v>
      </c>
      <c r="F8" s="52"/>
      <c r="G8" s="48"/>
      <c r="H8" s="48"/>
      <c r="I8" s="48"/>
      <c r="J8" s="48"/>
      <c r="K8" s="49"/>
      <c r="L8" s="48"/>
      <c r="M8" s="50"/>
      <c r="N8" s="48"/>
    </row>
    <row r="9" spans="1:14" x14ac:dyDescent="0.2">
      <c r="A9" s="42">
        <v>2</v>
      </c>
      <c r="B9" s="53" t="str">
        <f>'Orçamento Sintético'!D13</f>
        <v>DEMOLIÇÕES E RETIRADAS</v>
      </c>
      <c r="C9" s="44">
        <f>'Orçamento Sintético'!I13</f>
        <v>5274.77</v>
      </c>
      <c r="D9" s="45">
        <f>C9/$C$38</f>
        <v>2.6349201507703613E-3</v>
      </c>
      <c r="E9" s="54">
        <v>1</v>
      </c>
      <c r="F9" s="96"/>
      <c r="G9" s="97"/>
      <c r="H9" s="48"/>
      <c r="I9" s="48"/>
      <c r="J9" s="48"/>
      <c r="K9" s="49"/>
      <c r="L9" s="48"/>
      <c r="M9" s="50"/>
      <c r="N9" s="48"/>
    </row>
    <row r="10" spans="1:14" x14ac:dyDescent="0.2">
      <c r="A10" s="42"/>
      <c r="B10" s="51"/>
      <c r="C10" s="44"/>
      <c r="D10" s="45"/>
      <c r="E10" s="52">
        <f>$C9*E9</f>
        <v>5274.77</v>
      </c>
      <c r="F10" s="52"/>
      <c r="G10" s="52"/>
      <c r="H10" s="48"/>
      <c r="I10" s="48"/>
      <c r="J10" s="48"/>
      <c r="K10" s="49"/>
      <c r="L10" s="48"/>
      <c r="M10" s="50"/>
      <c r="N10" s="48"/>
    </row>
    <row r="11" spans="1:14" x14ac:dyDescent="0.2">
      <c r="A11" s="42">
        <v>3</v>
      </c>
      <c r="B11" s="53" t="str">
        <f>'Orçamento Sintético'!D18</f>
        <v>INFRAESTRUTURA</v>
      </c>
      <c r="C11" s="44">
        <f>'Orçamento Sintético'!I18</f>
        <v>69496.25</v>
      </c>
      <c r="D11" s="45">
        <f>C11/$C$38</f>
        <v>3.4715650071562305E-2</v>
      </c>
      <c r="E11" s="54">
        <v>0.6</v>
      </c>
      <c r="F11" s="54">
        <v>0.4</v>
      </c>
      <c r="G11" s="96"/>
      <c r="H11" s="98"/>
      <c r="I11" s="98"/>
      <c r="J11" s="48"/>
      <c r="K11" s="49"/>
      <c r="L11" s="48"/>
      <c r="M11" s="50"/>
      <c r="N11" s="48"/>
    </row>
    <row r="12" spans="1:14" x14ac:dyDescent="0.2">
      <c r="A12" s="42"/>
      <c r="B12" s="51"/>
      <c r="C12" s="44"/>
      <c r="D12" s="45"/>
      <c r="E12" s="52">
        <f>C11*E11</f>
        <v>41697.75</v>
      </c>
      <c r="F12" s="52">
        <f>C11*F11</f>
        <v>27798.5</v>
      </c>
      <c r="G12" s="52"/>
      <c r="H12" s="56"/>
      <c r="I12" s="56"/>
      <c r="J12" s="48"/>
      <c r="K12" s="49"/>
      <c r="L12" s="48"/>
      <c r="M12" s="50"/>
      <c r="N12" s="48"/>
    </row>
    <row r="13" spans="1:14" x14ac:dyDescent="0.2">
      <c r="A13" s="42">
        <v>4</v>
      </c>
      <c r="B13" s="53" t="str">
        <f>'Orçamento Sintético'!D28</f>
        <v>SUPRAESTRUTURA</v>
      </c>
      <c r="C13" s="44">
        <f>'Orçamento Sintético'!I28</f>
        <v>362785.19</v>
      </c>
      <c r="D13" s="45">
        <f>C13/$C$38</f>
        <v>0.18122306897401291</v>
      </c>
      <c r="E13" s="48"/>
      <c r="F13" s="54">
        <v>0.3</v>
      </c>
      <c r="G13" s="54">
        <v>0.3</v>
      </c>
      <c r="H13" s="54">
        <v>0.2</v>
      </c>
      <c r="I13" s="58">
        <v>0.2</v>
      </c>
      <c r="J13" s="59"/>
      <c r="K13" s="60"/>
      <c r="L13" s="59"/>
      <c r="M13" s="50"/>
      <c r="N13" s="48"/>
    </row>
    <row r="14" spans="1:14" x14ac:dyDescent="0.2">
      <c r="A14" s="42"/>
      <c r="B14" s="51"/>
      <c r="C14" s="44"/>
      <c r="D14" s="45"/>
      <c r="E14" s="48"/>
      <c r="F14" s="52">
        <f>C13*F13</f>
        <v>108835.557</v>
      </c>
      <c r="G14" s="52">
        <f>C13*G13</f>
        <v>108835.557</v>
      </c>
      <c r="H14" s="52">
        <f>C13*H13</f>
        <v>72557.038</v>
      </c>
      <c r="I14" s="52">
        <f>C13*I13</f>
        <v>72557.038</v>
      </c>
      <c r="J14" s="52"/>
      <c r="K14" s="49"/>
      <c r="L14" s="48"/>
      <c r="M14" s="50"/>
      <c r="N14" s="48"/>
    </row>
    <row r="15" spans="1:14" x14ac:dyDescent="0.2">
      <c r="A15" s="42">
        <v>5</v>
      </c>
      <c r="B15" s="53" t="str">
        <f>'Orçamento Sintético'!D109</f>
        <v>COBERTURAS</v>
      </c>
      <c r="C15" s="44">
        <f>'Orçamento Sintético'!I109</f>
        <v>172794.53</v>
      </c>
      <c r="D15" s="45">
        <f>C15/$C$38</f>
        <v>8.6316519779989206E-2</v>
      </c>
      <c r="E15" s="48"/>
      <c r="F15" s="55"/>
      <c r="G15" s="96"/>
      <c r="H15" s="96"/>
      <c r="I15" s="61">
        <v>0.1</v>
      </c>
      <c r="J15" s="61">
        <v>0.35</v>
      </c>
      <c r="K15" s="61">
        <v>0.2</v>
      </c>
      <c r="L15" s="61">
        <v>0.2</v>
      </c>
      <c r="M15" s="61">
        <v>0.15</v>
      </c>
      <c r="N15" s="48"/>
    </row>
    <row r="16" spans="1:14" x14ac:dyDescent="0.2">
      <c r="A16" s="42"/>
      <c r="B16" s="48"/>
      <c r="C16" s="44"/>
      <c r="D16" s="45"/>
      <c r="E16" s="48"/>
      <c r="F16" s="52"/>
      <c r="G16" s="52"/>
      <c r="H16" s="52"/>
      <c r="I16" s="52">
        <f t="shared" ref="H16:I16" si="0">$C15*I15</f>
        <v>17279.453000000001</v>
      </c>
      <c r="J16" s="52">
        <f t="shared" ref="J16:K16" si="1">$C15*J15</f>
        <v>60478.085499999994</v>
      </c>
      <c r="K16" s="52">
        <f t="shared" si="1"/>
        <v>34558.906000000003</v>
      </c>
      <c r="L16" s="52">
        <f t="shared" ref="L16:M16" si="2">$C15*L15</f>
        <v>34558.906000000003</v>
      </c>
      <c r="M16" s="52">
        <f t="shared" si="2"/>
        <v>25919.179499999998</v>
      </c>
      <c r="N16" s="48"/>
    </row>
    <row r="17" spans="1:14" x14ac:dyDescent="0.2">
      <c r="A17" s="42">
        <v>6</v>
      </c>
      <c r="B17" s="63" t="str">
        <f>'Orçamento Sintético'!D119</f>
        <v>ALVENARIAS E FECHAMENTOS</v>
      </c>
      <c r="C17" s="44">
        <f>'Orçamento Sintético'!I119</f>
        <v>102855.85</v>
      </c>
      <c r="D17" s="45">
        <f>C17/$C$38</f>
        <v>5.13798614517057E-2</v>
      </c>
      <c r="E17" s="48"/>
      <c r="F17" s="48"/>
      <c r="G17" s="61">
        <v>0.15</v>
      </c>
      <c r="H17" s="54">
        <v>0.85</v>
      </c>
      <c r="I17" s="96"/>
      <c r="J17" s="105"/>
      <c r="K17" s="96"/>
      <c r="M17" s="50"/>
      <c r="N17" s="48"/>
    </row>
    <row r="18" spans="1:14" x14ac:dyDescent="0.2">
      <c r="A18" s="42"/>
      <c r="B18" s="48"/>
      <c r="C18" s="44"/>
      <c r="D18" s="45"/>
      <c r="E18" s="48"/>
      <c r="F18" s="48"/>
      <c r="G18" s="52">
        <f>$C17*G17</f>
        <v>15428.377500000001</v>
      </c>
      <c r="H18" s="52">
        <f>$C17*H17</f>
        <v>87427.472500000003</v>
      </c>
      <c r="I18" s="52"/>
      <c r="J18" s="62"/>
      <c r="K18" s="52"/>
      <c r="M18" s="64"/>
      <c r="N18" s="48"/>
    </row>
    <row r="19" spans="1:14" x14ac:dyDescent="0.2">
      <c r="A19" s="42">
        <v>7</v>
      </c>
      <c r="B19" s="63" t="str">
        <f>'Orçamento Sintético'!D129</f>
        <v>ESQUADRIAS</v>
      </c>
      <c r="C19" s="44">
        <f>'Orçamento Sintético'!I129</f>
        <v>74012.77</v>
      </c>
      <c r="D19" s="45">
        <f>C19/$C$38</f>
        <v>3.6971799545256395E-2</v>
      </c>
      <c r="E19" s="48"/>
      <c r="F19" s="48"/>
      <c r="G19" s="57"/>
      <c r="H19" s="57"/>
      <c r="I19" s="54">
        <v>0.1</v>
      </c>
      <c r="J19" s="54">
        <v>0.4</v>
      </c>
      <c r="K19" s="65">
        <v>0.3</v>
      </c>
      <c r="L19" s="58">
        <v>0.2</v>
      </c>
      <c r="M19" s="50"/>
      <c r="N19" s="48"/>
    </row>
    <row r="20" spans="1:14" x14ac:dyDescent="0.2">
      <c r="A20" s="42"/>
      <c r="B20" s="48"/>
      <c r="C20" s="44"/>
      <c r="D20" s="45"/>
      <c r="E20" s="48"/>
      <c r="F20" s="48"/>
      <c r="G20" s="52"/>
      <c r="H20" s="52">
        <f>$C19*H19</f>
        <v>0</v>
      </c>
      <c r="I20" s="52">
        <f>$C19*I19</f>
        <v>7401.277000000001</v>
      </c>
      <c r="J20" s="52">
        <f>J19*C19</f>
        <v>29605.108000000004</v>
      </c>
      <c r="K20" s="62">
        <f>C19*K19</f>
        <v>22203.831000000002</v>
      </c>
      <c r="L20" s="52">
        <f>C19*L19</f>
        <v>14802.554000000002</v>
      </c>
      <c r="M20" s="50"/>
      <c r="N20" s="48"/>
    </row>
    <row r="21" spans="1:14" ht="18" customHeight="1" x14ac:dyDescent="0.2">
      <c r="A21" s="42">
        <v>8</v>
      </c>
      <c r="B21" s="66" t="str">
        <f>'Orçamento Sintético'!D147</f>
        <v>INSTALAÇÕES ELÉTRICAS E TELECOM</v>
      </c>
      <c r="C21" s="44">
        <f>'Orçamento Sintético'!I147</f>
        <v>106459.07</v>
      </c>
      <c r="D21" s="45">
        <f>C21/$C$38</f>
        <v>5.3179787701695513E-2</v>
      </c>
      <c r="E21" s="61">
        <v>0.1</v>
      </c>
      <c r="F21" s="59"/>
      <c r="G21" s="57"/>
      <c r="H21" s="61">
        <v>0.1</v>
      </c>
      <c r="I21" s="61">
        <v>0.1</v>
      </c>
      <c r="J21" s="61">
        <v>0.3</v>
      </c>
      <c r="K21" s="67">
        <v>0.2</v>
      </c>
      <c r="L21" s="58">
        <v>0.2</v>
      </c>
      <c r="M21" s="99"/>
      <c r="N21" s="48"/>
    </row>
    <row r="22" spans="1:14" x14ac:dyDescent="0.2">
      <c r="A22" s="42"/>
      <c r="B22" s="48"/>
      <c r="C22" s="44"/>
      <c r="D22" s="45"/>
      <c r="E22" s="52">
        <f>C21*E21</f>
        <v>10645.907000000001</v>
      </c>
      <c r="F22" s="52"/>
      <c r="G22" s="52">
        <f>$C21*G21</f>
        <v>0</v>
      </c>
      <c r="H22" s="102">
        <f>C21*H21</f>
        <v>10645.907000000001</v>
      </c>
      <c r="I22" s="52">
        <f>C21*I21</f>
        <v>10645.907000000001</v>
      </c>
      <c r="J22" s="52">
        <f>C21*J21</f>
        <v>31937.721000000001</v>
      </c>
      <c r="K22" s="62">
        <f>C21*K21</f>
        <v>21291.814000000002</v>
      </c>
      <c r="L22" s="52">
        <f>C21*L21</f>
        <v>21291.814000000002</v>
      </c>
      <c r="M22" s="52"/>
      <c r="N22" s="48"/>
    </row>
    <row r="23" spans="1:14" ht="16.5" customHeight="1" x14ac:dyDescent="0.2">
      <c r="A23" s="42">
        <v>9</v>
      </c>
      <c r="B23" s="66" t="str">
        <f>'Orçamento Sintético'!D228</f>
        <v>INSTALAÇÕES HIDROSSANITÁRIAS</v>
      </c>
      <c r="C23" s="44">
        <f>'Orçamento Sintético'!I228</f>
        <v>138672.25</v>
      </c>
      <c r="D23" s="45">
        <f>C23/$C$38</f>
        <v>6.9271324792865893E-2</v>
      </c>
      <c r="E23" s="54">
        <v>0.1</v>
      </c>
      <c r="F23" s="48"/>
      <c r="G23" s="48"/>
      <c r="H23" s="54">
        <v>0.1</v>
      </c>
      <c r="I23" s="54">
        <v>0.1</v>
      </c>
      <c r="J23" s="54">
        <v>0.05</v>
      </c>
      <c r="K23" s="68">
        <v>0.2</v>
      </c>
      <c r="L23" s="69">
        <v>0.25</v>
      </c>
      <c r="M23" s="69">
        <v>0.2</v>
      </c>
      <c r="N23" s="100"/>
    </row>
    <row r="24" spans="1:14" x14ac:dyDescent="0.2">
      <c r="A24" s="42"/>
      <c r="B24" s="48"/>
      <c r="C24" s="44"/>
      <c r="D24" s="45"/>
      <c r="E24" s="52">
        <f>$C23*E23</f>
        <v>13867.225</v>
      </c>
      <c r="F24" s="48"/>
      <c r="G24" s="48"/>
      <c r="H24" s="52">
        <f>$C23*H23</f>
        <v>13867.225</v>
      </c>
      <c r="I24" s="52">
        <f>$C23*I23</f>
        <v>13867.225</v>
      </c>
      <c r="J24" s="52">
        <f>$C23*J23</f>
        <v>6933.6125000000002</v>
      </c>
      <c r="K24" s="62">
        <f>K23*C23</f>
        <v>27734.45</v>
      </c>
      <c r="L24" s="52">
        <f>L23*C23</f>
        <v>34668.0625</v>
      </c>
      <c r="M24" s="64">
        <f>M23*C23</f>
        <v>27734.45</v>
      </c>
      <c r="N24" s="56"/>
    </row>
    <row r="25" spans="1:14" x14ac:dyDescent="0.2">
      <c r="A25" s="42">
        <v>10</v>
      </c>
      <c r="B25" s="63" t="str">
        <f>'Orçamento Sintético'!D375</f>
        <v>REVESTIMENTOS</v>
      </c>
      <c r="C25" s="44">
        <f>'Orçamento Sintético'!I375</f>
        <v>279440.09000000003</v>
      </c>
      <c r="D25" s="45">
        <f>C25/$C$38</f>
        <v>0.13958946533670347</v>
      </c>
      <c r="E25" s="48"/>
      <c r="F25" s="48"/>
      <c r="G25" s="48"/>
      <c r="H25" s="96"/>
      <c r="I25" s="96"/>
      <c r="J25" s="54">
        <v>0.15</v>
      </c>
      <c r="K25" s="68">
        <v>0.2</v>
      </c>
      <c r="L25" s="69">
        <v>0.2</v>
      </c>
      <c r="M25" s="69">
        <v>0.15</v>
      </c>
      <c r="N25" s="69">
        <v>0.3</v>
      </c>
    </row>
    <row r="26" spans="1:14" x14ac:dyDescent="0.2">
      <c r="A26" s="42"/>
      <c r="B26" s="48"/>
      <c r="C26" s="44"/>
      <c r="D26" s="45"/>
      <c r="E26" s="48"/>
      <c r="F26" s="48"/>
      <c r="G26" s="48"/>
      <c r="H26" s="52"/>
      <c r="I26" s="52"/>
      <c r="J26" s="52">
        <f>$C25*J25</f>
        <v>41916.013500000001</v>
      </c>
      <c r="K26" s="62">
        <f>K25*C25</f>
        <v>55888.018000000011</v>
      </c>
      <c r="L26" s="52">
        <f>L25*C25</f>
        <v>55888.018000000011</v>
      </c>
      <c r="M26" s="52">
        <f>C25*M25</f>
        <v>41916.013500000001</v>
      </c>
      <c r="N26" s="56">
        <f>C25*N25</f>
        <v>83832.027000000002</v>
      </c>
    </row>
    <row r="27" spans="1:14" x14ac:dyDescent="0.2">
      <c r="A27" s="42">
        <v>11</v>
      </c>
      <c r="B27" s="63" t="str">
        <f>'Orçamento Sintético'!D391</f>
        <v>MUROS E ALAMBRADOS</v>
      </c>
      <c r="C27" s="44">
        <f>'Orçamento Sintético'!I391</f>
        <v>243315.47</v>
      </c>
      <c r="D27" s="45">
        <f>C27/$C$38</f>
        <v>0.12154403602378137</v>
      </c>
      <c r="E27" s="54">
        <v>0.25</v>
      </c>
      <c r="F27" s="54">
        <v>0.25</v>
      </c>
      <c r="G27" s="48"/>
      <c r="H27" s="57"/>
      <c r="I27" s="57"/>
      <c r="J27" s="57"/>
      <c r="K27" s="96"/>
      <c r="L27" s="54">
        <v>0.05</v>
      </c>
      <c r="M27" s="54">
        <v>0.15</v>
      </c>
      <c r="N27" s="54">
        <v>0.3</v>
      </c>
    </row>
    <row r="28" spans="1:14" x14ac:dyDescent="0.2">
      <c r="A28" s="42"/>
      <c r="B28" s="48"/>
      <c r="C28" s="44"/>
      <c r="D28" s="45"/>
      <c r="E28" s="52">
        <f>$C27*E27</f>
        <v>60828.8675</v>
      </c>
      <c r="F28" s="52">
        <f>$C27*F27</f>
        <v>60828.8675</v>
      </c>
      <c r="G28" s="48"/>
      <c r="H28" s="52"/>
      <c r="I28" s="52"/>
      <c r="J28" s="52"/>
      <c r="K28" s="70"/>
      <c r="L28" s="70">
        <f t="shared" ref="L28:N28" si="3">L27*$C27</f>
        <v>12165.773500000001</v>
      </c>
      <c r="M28" s="70">
        <f t="shared" si="3"/>
        <v>36497.320500000002</v>
      </c>
      <c r="N28" s="56">
        <f t="shared" si="3"/>
        <v>72994.641000000003</v>
      </c>
    </row>
    <row r="29" spans="1:14" x14ac:dyDescent="0.2">
      <c r="A29" s="42">
        <v>12</v>
      </c>
      <c r="B29" s="63" t="str">
        <f>'Orçamento Sintético'!D432</f>
        <v>PAVIMENTAÇÕES</v>
      </c>
      <c r="C29" s="44">
        <f>'Orçamento Sintético'!I432</f>
        <v>243156.17</v>
      </c>
      <c r="D29" s="45">
        <f>C29/$C$38</f>
        <v>0.12146446046313747</v>
      </c>
      <c r="E29" s="48"/>
      <c r="F29" s="48"/>
      <c r="G29" s="54">
        <v>0.25</v>
      </c>
      <c r="H29" s="101"/>
      <c r="I29" s="106"/>
      <c r="J29" s="101"/>
      <c r="K29" s="71"/>
      <c r="L29" s="54">
        <v>0.1</v>
      </c>
      <c r="M29" s="54">
        <v>0.25</v>
      </c>
      <c r="N29" s="54">
        <v>0.4</v>
      </c>
    </row>
    <row r="30" spans="1:14" x14ac:dyDescent="0.2">
      <c r="A30" s="42"/>
      <c r="B30" s="48"/>
      <c r="C30" s="44"/>
      <c r="D30" s="45"/>
      <c r="E30" s="48"/>
      <c r="F30" s="48"/>
      <c r="G30" s="56">
        <f>C29*G29</f>
        <v>60789.042500000003</v>
      </c>
      <c r="H30" s="101"/>
      <c r="I30" s="101"/>
      <c r="J30" s="101"/>
      <c r="K30" s="70">
        <f>K29*C29</f>
        <v>0</v>
      </c>
      <c r="L30" s="52">
        <f>$C29*L29</f>
        <v>24315.617000000002</v>
      </c>
      <c r="M30" s="52">
        <f>$C29*M29</f>
        <v>60789.042500000003</v>
      </c>
      <c r="N30" s="52">
        <f>$C29*N29</f>
        <v>97262.468000000008</v>
      </c>
    </row>
    <row r="31" spans="1:14" x14ac:dyDescent="0.2">
      <c r="A31" s="42">
        <v>13</v>
      </c>
      <c r="B31" s="72" t="str">
        <f>'Orçamento Sintético'!D459</f>
        <v>PREVENTIVO CONTRA INCÊNDIO</v>
      </c>
      <c r="C31" s="44">
        <f>'Orçamento Sintético'!I459</f>
        <v>6114.24</v>
      </c>
      <c r="D31" s="45">
        <f>C31/$C$38</f>
        <v>3.0542628745227132E-3</v>
      </c>
      <c r="E31" s="96"/>
      <c r="F31" s="96"/>
      <c r="G31" s="96"/>
      <c r="H31" s="96"/>
      <c r="I31" s="96"/>
      <c r="J31" s="96"/>
      <c r="K31" s="96"/>
      <c r="L31" s="96"/>
      <c r="M31" s="54">
        <v>0.5</v>
      </c>
      <c r="N31" s="54">
        <v>0.5</v>
      </c>
    </row>
    <row r="32" spans="1:14" x14ac:dyDescent="0.2">
      <c r="A32" s="42"/>
      <c r="B32" s="48"/>
      <c r="C32" s="44"/>
      <c r="D32" s="45"/>
      <c r="E32" s="56"/>
      <c r="F32" s="52"/>
      <c r="G32" s="52"/>
      <c r="H32" s="52"/>
      <c r="I32" s="52"/>
      <c r="J32" s="52"/>
      <c r="K32" s="62"/>
      <c r="L32" s="52"/>
      <c r="M32" s="64">
        <f>M31*C31</f>
        <v>3057.12</v>
      </c>
      <c r="N32" s="56">
        <f>M32</f>
        <v>3057.12</v>
      </c>
    </row>
    <row r="33" spans="1:17" x14ac:dyDescent="0.2">
      <c r="A33" s="42">
        <v>14</v>
      </c>
      <c r="B33" s="63" t="str">
        <f>'Orçamento Sintético'!D464</f>
        <v>SERVIÇOS COMPLEMENTARES</v>
      </c>
      <c r="C33" s="44">
        <f>'Orçamento Sintético'!I464</f>
        <v>34106.550000000003</v>
      </c>
      <c r="D33" s="45">
        <f>C33/$C$38</f>
        <v>1.7037337337600857E-2</v>
      </c>
      <c r="E33" s="48"/>
      <c r="F33" s="59"/>
      <c r="G33" s="59"/>
      <c r="H33" s="57"/>
      <c r="I33" s="57"/>
      <c r="J33" s="57"/>
      <c r="K33" s="73"/>
      <c r="L33" s="57"/>
      <c r="M33" s="54">
        <v>0.4</v>
      </c>
      <c r="N33" s="54">
        <v>0.6</v>
      </c>
    </row>
    <row r="34" spans="1:17" x14ac:dyDescent="0.2">
      <c r="A34" s="42"/>
      <c r="B34" s="48"/>
      <c r="C34" s="44"/>
      <c r="D34" s="45"/>
      <c r="E34" s="48"/>
      <c r="F34" s="52"/>
      <c r="G34" s="52"/>
      <c r="H34" s="52">
        <f>$C33*H33</f>
        <v>0</v>
      </c>
      <c r="I34" s="52">
        <f>$C33*I33</f>
        <v>0</v>
      </c>
      <c r="J34" s="52">
        <f>$C33*J33</f>
        <v>0</v>
      </c>
      <c r="K34" s="62">
        <f>$C33*K33</f>
        <v>0</v>
      </c>
      <c r="L34" s="52">
        <f>$C33*L33</f>
        <v>0</v>
      </c>
      <c r="M34" s="64">
        <f>C33*M33</f>
        <v>13642.620000000003</v>
      </c>
      <c r="N34" s="56">
        <f>C33*N33</f>
        <v>20463.93</v>
      </c>
    </row>
    <row r="35" spans="1:17" x14ac:dyDescent="0.2">
      <c r="A35" s="42">
        <v>15</v>
      </c>
      <c r="B35" s="63" t="str">
        <f>'Orçamento Sintético'!D471</f>
        <v>ADMINISTRAÇÃO LOCAL</v>
      </c>
      <c r="C35" s="44">
        <f>'Orçamento Sintético'!I471</f>
        <v>109394.96</v>
      </c>
      <c r="D35" s="45">
        <f>C35/$C$38</f>
        <v>5.4646360788568535E-2</v>
      </c>
      <c r="E35" s="54">
        <v>0.1</v>
      </c>
      <c r="F35" s="54">
        <v>0.1</v>
      </c>
      <c r="G35" s="54">
        <v>0.1</v>
      </c>
      <c r="H35" s="54">
        <v>0.1</v>
      </c>
      <c r="I35" s="54">
        <v>0.1</v>
      </c>
      <c r="J35" s="54">
        <v>0.1</v>
      </c>
      <c r="K35" s="54">
        <v>0.1</v>
      </c>
      <c r="L35" s="54">
        <v>0.1</v>
      </c>
      <c r="M35" s="54">
        <v>0.1</v>
      </c>
      <c r="N35" s="54">
        <v>0.1</v>
      </c>
    </row>
    <row r="36" spans="1:17" x14ac:dyDescent="0.2">
      <c r="A36" s="42"/>
      <c r="B36" s="48"/>
      <c r="C36" s="44"/>
      <c r="D36" s="45"/>
      <c r="E36" s="64">
        <f>$C$35*E35</f>
        <v>10939.496000000001</v>
      </c>
      <c r="F36" s="64">
        <f t="shared" ref="F36:N36" si="4">$C$35*F35</f>
        <v>10939.496000000001</v>
      </c>
      <c r="G36" s="64">
        <f t="shared" si="4"/>
        <v>10939.496000000001</v>
      </c>
      <c r="H36" s="64">
        <f t="shared" si="4"/>
        <v>10939.496000000001</v>
      </c>
      <c r="I36" s="64">
        <f t="shared" si="4"/>
        <v>10939.496000000001</v>
      </c>
      <c r="J36" s="64">
        <f t="shared" si="4"/>
        <v>10939.496000000001</v>
      </c>
      <c r="K36" s="64">
        <f t="shared" si="4"/>
        <v>10939.496000000001</v>
      </c>
      <c r="L36" s="64">
        <f t="shared" si="4"/>
        <v>10939.496000000001</v>
      </c>
      <c r="M36" s="64">
        <f t="shared" si="4"/>
        <v>10939.496000000001</v>
      </c>
      <c r="N36" s="64">
        <f t="shared" si="4"/>
        <v>10939.496000000001</v>
      </c>
    </row>
    <row r="37" spans="1:17" ht="15" thickBot="1" x14ac:dyDescent="0.25">
      <c r="A37" s="33"/>
      <c r="B37" s="33"/>
      <c r="C37" s="74"/>
      <c r="D37" s="33"/>
      <c r="E37" s="33"/>
      <c r="F37" s="33"/>
      <c r="G37" s="33"/>
      <c r="H37" s="33"/>
      <c r="I37" s="33"/>
      <c r="J37" s="33"/>
      <c r="K37" s="33"/>
      <c r="L37" s="75"/>
      <c r="M37" s="33"/>
      <c r="N37" s="33"/>
    </row>
    <row r="38" spans="1:17" ht="15" thickBot="1" x14ac:dyDescent="0.25">
      <c r="A38" s="94" t="s">
        <v>1232</v>
      </c>
      <c r="B38" s="95"/>
      <c r="C38" s="76">
        <f>SUM(C7:C35)</f>
        <v>2001870.91</v>
      </c>
      <c r="D38" s="77">
        <f>SUM(D7:D35)</f>
        <v>1</v>
      </c>
      <c r="E38" s="78">
        <f>E8+E10+E12+E22+E24+E28+E36</f>
        <v>197246.76550000004</v>
      </c>
      <c r="F38" s="78">
        <f>F36+F28+F14+F12</f>
        <v>208402.42050000001</v>
      </c>
      <c r="G38" s="78">
        <f>G36+G30+G18+G14</f>
        <v>195992.473</v>
      </c>
      <c r="H38" s="79">
        <f>H36+H24+H22+H18+H14</f>
        <v>195437.1385</v>
      </c>
      <c r="I38" s="78">
        <f>I36+I24+I22+I20+I16+I14</f>
        <v>132690.39600000001</v>
      </c>
      <c r="J38" s="78">
        <f>J36+J26+J24+J22+J20+J16</f>
        <v>181810.03650000002</v>
      </c>
      <c r="K38" s="78">
        <f>K36+K26+K24+K22+K20+K16</f>
        <v>172616.51500000001</v>
      </c>
      <c r="L38" s="78">
        <f>L36+L30+L28+L26+L24+L22+L20+L16</f>
        <v>208630.24100000004</v>
      </c>
      <c r="M38" s="78">
        <f>M36+M34+M32+M30+M28+M26+M24+M16</f>
        <v>220495.242</v>
      </c>
      <c r="N38" s="78">
        <f>N36+N34+N32+N30+N28+N26</f>
        <v>288549.68200000003</v>
      </c>
      <c r="P38" s="104"/>
      <c r="Q38" s="104"/>
    </row>
    <row r="39" spans="1:17" ht="15" thickBot="1" x14ac:dyDescent="0.25">
      <c r="A39" s="33"/>
      <c r="B39" s="33"/>
      <c r="C39" s="74"/>
      <c r="D39" s="33"/>
      <c r="E39" s="80">
        <f>E38/C38</f>
        <v>9.8531211235793448E-2</v>
      </c>
      <c r="F39" s="80">
        <f>F38/C38</f>
        <v>0.104103825805631</v>
      </c>
      <c r="G39" s="80">
        <f>G38/C38</f>
        <v>9.7904651104600948E-2</v>
      </c>
      <c r="H39" s="80">
        <f>H38/C38</f>
        <v>9.7627243357065421E-2</v>
      </c>
      <c r="I39" s="80">
        <f>I38/C38</f>
        <v>6.6283193055640149E-2</v>
      </c>
      <c r="J39" s="80">
        <f>J38/C38</f>
        <v>9.0820060170613115E-2</v>
      </c>
      <c r="K39" s="80">
        <f>K38/C38</f>
        <v>8.62275954646846E-2</v>
      </c>
      <c r="L39" s="80">
        <f>L38/C38</f>
        <v>0.10421762959730507</v>
      </c>
      <c r="M39" s="80">
        <f>M38/C38</f>
        <v>0.11014458569658721</v>
      </c>
      <c r="N39" s="80">
        <f>N38/C38</f>
        <v>0.14414000451207917</v>
      </c>
    </row>
    <row r="40" spans="1:17" ht="15" thickBot="1" x14ac:dyDescent="0.25">
      <c r="A40" s="33"/>
      <c r="B40" s="33"/>
      <c r="C40" s="74"/>
      <c r="D40" s="33"/>
      <c r="E40" s="81"/>
      <c r="F40" s="82"/>
      <c r="G40" s="82"/>
      <c r="H40" s="82"/>
      <c r="I40" s="82"/>
      <c r="J40" s="82"/>
      <c r="K40" s="82"/>
      <c r="L40" s="83"/>
      <c r="M40" s="83"/>
      <c r="N40" s="83"/>
    </row>
    <row r="41" spans="1:17" x14ac:dyDescent="0.2">
      <c r="P41" s="103"/>
    </row>
    <row r="42" spans="1:17" x14ac:dyDescent="0.2">
      <c r="D42" s="103"/>
      <c r="K42" s="104"/>
    </row>
    <row r="44" spans="1:17" x14ac:dyDescent="0.2">
      <c r="K44" s="104"/>
    </row>
  </sheetData>
  <mergeCells count="2">
    <mergeCell ref="A3:N3"/>
    <mergeCell ref="A38:B38"/>
  </mergeCells>
  <pageMargins left="0.511811024" right="0.511811024" top="0.78740157499999996" bottom="0.78740157499999996" header="0.31496062000000002" footer="0.31496062000000002"/>
  <pageSetup paperSize="9" scale="71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 Sintético</vt:lpstr>
      <vt:lpstr>CRONOGRAMA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55489</cp:lastModifiedBy>
  <cp:revision>0</cp:revision>
  <cp:lastPrinted>2023-04-06T17:36:57Z</cp:lastPrinted>
  <dcterms:created xsi:type="dcterms:W3CDTF">2023-03-23T21:40:20Z</dcterms:created>
  <dcterms:modified xsi:type="dcterms:W3CDTF">2023-04-06T17:36:58Z</dcterms:modified>
</cp:coreProperties>
</file>